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. PRORAČUNSKO\6. ZAKONI I PRAVILNICI\Pravilnik o financijskom izvještavanju u proračunskom računovodstvu\PROČIŠĆENI TEKST\"/>
    </mc:Choice>
  </mc:AlternateContent>
  <bookViews>
    <workbookView xWindow="0" yWindow="0" windowWidth="28800" windowHeight="11700" tabRatio="903" activeTab="9"/>
  </bookViews>
  <sheets>
    <sheet name="RefStr TC" sheetId="12" r:id="rId1"/>
    <sheet name="RefStr Čistopis" sheetId="9" r:id="rId2"/>
    <sheet name="PR-RAS TC" sheetId="16" r:id="rId3"/>
    <sheet name="PR-RAS Čistopis" sheetId="10" r:id="rId4"/>
    <sheet name="BILANCA TC" sheetId="15" r:id="rId5"/>
    <sheet name="BILANCA Čistopis" sheetId="11" r:id="rId6"/>
    <sheet name="P-VRIO TC" sheetId="14" r:id="rId7"/>
    <sheet name="P-VRIO Čistopis" sheetId="8" r:id="rId8"/>
    <sheet name="OBVEZE TC" sheetId="13" r:id="rId9"/>
    <sheet name="OBVEZE Čistopis" sheetId="7" r:id="rId10"/>
  </sheets>
  <externalReferences>
    <externalReference r:id="rId11"/>
    <externalReference r:id="rId12"/>
  </externalReferences>
  <definedNames>
    <definedName name="_xlnm.Print_Area" localSheetId="5">'BILANCA Čistopis'!$A$1:$F$396</definedName>
    <definedName name="_xlnm.Print_Area" localSheetId="4">'BILANCA TC'!$A$1:$I$413</definedName>
    <definedName name="_xlnm.Print_Area" localSheetId="9">'OBVEZE Čistopis'!$A$1:$D$108</definedName>
    <definedName name="_xlnm.Print_Area" localSheetId="8">'OBVEZE TC'!$A$1:$F$109</definedName>
    <definedName name="_xlnm.Print_Area" localSheetId="3">'PR-RAS Čistopis'!$A$1:$F$1018</definedName>
    <definedName name="_xlnm.Print_Area" localSheetId="2">'PR-RAS TC'!$A$1:$G$1026</definedName>
    <definedName name="_xlnm.Print_Area" localSheetId="7">'P-VRIO Čistopis'!$A$1:$E$47</definedName>
    <definedName name="_xlnm.Print_Area" localSheetId="6">'P-VRIO TC'!$A$1:$F$48</definedName>
    <definedName name="_xlnm.Print_Area" localSheetId="1">'RefStr Čistopis'!$A$1:$I$44</definedName>
    <definedName name="_xlnm.Print_Area" localSheetId="0">'RefStr TC'!$A$2:$I$44</definedName>
    <definedName name="Z_20966C26_2FB0_458A_A419_418535DD5D43_.wvu.Cols" localSheetId="9">#REF!</definedName>
    <definedName name="Z_20966C26_2FB0_458A_A419_418535DD5D43_.wvu.Cols" localSheetId="8">#REF!</definedName>
    <definedName name="Z_20966C26_2FB0_458A_A419_418535DD5D43_.wvu.PrintArea" localSheetId="9">'OBVEZE Čistopis'!$A$2:$D$108</definedName>
    <definedName name="Z_20966C26_2FB0_458A_A419_418535DD5D43_.wvu.PrintArea" localSheetId="8">'OBVEZE TC'!$A$3:$D$109</definedName>
    <definedName name="Z_20966C26_2FB0_458A_A419_418535DD5D43_.wvu.PrintTitles" localSheetId="9">'OBVEZE Čistopis'!$A$2:$IQ$2</definedName>
    <definedName name="Z_20966C26_2FB0_458A_A419_418535DD5D43_.wvu.PrintTitles" localSheetId="8">'OBVEZE TC'!$A$3:$IQ$3</definedName>
    <definedName name="Z_20966C26_2FB0_458A_A419_418535DD5D43_.wvu.Rows" localSheetId="9">#REF!</definedName>
    <definedName name="Z_20966C26_2FB0_458A_A419_418535DD5D43_.wvu.Rows" localSheetId="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6" i="16" l="1"/>
  <c r="F1025" i="16"/>
  <c r="F1024" i="16"/>
  <c r="F1023" i="16"/>
  <c r="F1022" i="16"/>
  <c r="F1021" i="16"/>
  <c r="F1020" i="16"/>
  <c r="F1019" i="16"/>
  <c r="F1016" i="16"/>
  <c r="F1015" i="16"/>
  <c r="F1014" i="16"/>
  <c r="F1013" i="16"/>
  <c r="F1012" i="16"/>
  <c r="F1011" i="16"/>
  <c r="F1010" i="16"/>
  <c r="F1009" i="16"/>
  <c r="F1008" i="16"/>
  <c r="F1007" i="16"/>
  <c r="F1006" i="16"/>
  <c r="F1005" i="16"/>
  <c r="F1004" i="16"/>
  <c r="F1003" i="16"/>
  <c r="F1002" i="16"/>
  <c r="F1001" i="16"/>
  <c r="F1000" i="16"/>
  <c r="F999" i="16"/>
  <c r="F998" i="16"/>
  <c r="F997" i="16"/>
  <c r="F996" i="16"/>
  <c r="F995" i="16"/>
  <c r="F994" i="16"/>
  <c r="F993" i="16"/>
  <c r="F992" i="16"/>
  <c r="F991" i="16"/>
  <c r="F990" i="16"/>
  <c r="F989" i="16"/>
  <c r="F988" i="16"/>
  <c r="F987" i="16"/>
  <c r="F986" i="16"/>
  <c r="F985" i="16"/>
  <c r="F984" i="16"/>
  <c r="F983" i="16"/>
  <c r="F982" i="16"/>
  <c r="F981" i="16"/>
  <c r="F980" i="16"/>
  <c r="F979" i="16"/>
  <c r="F978" i="16"/>
  <c r="F977" i="16"/>
  <c r="F976" i="16"/>
  <c r="F975" i="16"/>
  <c r="F974" i="16"/>
  <c r="F973" i="16"/>
  <c r="F972" i="16"/>
  <c r="F971" i="16"/>
  <c r="F970" i="16"/>
  <c r="F969" i="16"/>
  <c r="F968" i="16"/>
  <c r="F967" i="16"/>
  <c r="F966" i="16"/>
  <c r="F965" i="16"/>
  <c r="F964" i="16"/>
  <c r="F963" i="16"/>
  <c r="F962" i="16"/>
  <c r="F961" i="16"/>
  <c r="F960" i="16"/>
  <c r="F959" i="16"/>
  <c r="F958" i="16"/>
  <c r="F957" i="16"/>
  <c r="F956" i="16"/>
  <c r="F955" i="16"/>
  <c r="F954" i="16"/>
  <c r="F953" i="16"/>
  <c r="F952" i="16"/>
  <c r="F951" i="16"/>
  <c r="F950" i="16"/>
  <c r="F949" i="16"/>
  <c r="F948" i="16"/>
  <c r="F947" i="16"/>
  <c r="F946" i="16"/>
  <c r="F945" i="16"/>
  <c r="F944" i="16"/>
  <c r="F943" i="16"/>
  <c r="F942" i="16"/>
  <c r="F941" i="16"/>
  <c r="F940" i="16"/>
  <c r="F939" i="16"/>
  <c r="F938" i="16"/>
  <c r="F937" i="16"/>
  <c r="F936" i="16"/>
  <c r="F935" i="16"/>
  <c r="F934" i="16"/>
  <c r="F933" i="16"/>
  <c r="F932" i="16"/>
  <c r="F931" i="16"/>
  <c r="F930" i="16"/>
  <c r="F929" i="16"/>
  <c r="F928" i="16"/>
  <c r="F927" i="16"/>
  <c r="F926" i="16"/>
  <c r="F925" i="16"/>
  <c r="F924" i="16"/>
  <c r="F923" i="16"/>
  <c r="F922" i="16"/>
  <c r="F921" i="16"/>
  <c r="F920" i="16"/>
  <c r="F919" i="16"/>
  <c r="F918" i="16"/>
  <c r="F917" i="16"/>
  <c r="F916" i="16"/>
  <c r="F915" i="16"/>
  <c r="F914" i="16"/>
  <c r="F913" i="16"/>
  <c r="F912" i="16"/>
  <c r="F911" i="16"/>
  <c r="F910" i="16"/>
  <c r="F909" i="16"/>
  <c r="F908" i="16"/>
  <c r="F907" i="16"/>
  <c r="F906" i="16"/>
  <c r="F905" i="16"/>
  <c r="F904" i="16"/>
  <c r="F903" i="16"/>
  <c r="F902" i="16"/>
  <c r="F901" i="16"/>
  <c r="F900" i="16"/>
  <c r="F899" i="16"/>
  <c r="F898" i="16"/>
  <c r="F897" i="16"/>
  <c r="F896" i="16"/>
  <c r="F895" i="16"/>
  <c r="F894" i="16"/>
  <c r="F893" i="16"/>
  <c r="F892" i="16"/>
  <c r="F891" i="16"/>
  <c r="F890" i="16"/>
  <c r="F889" i="16"/>
  <c r="F888" i="16"/>
  <c r="F887" i="16"/>
  <c r="F886" i="16"/>
  <c r="F885" i="16"/>
  <c r="F884" i="16"/>
  <c r="F883" i="16"/>
  <c r="F882" i="16"/>
  <c r="F881" i="16"/>
  <c r="F880" i="16"/>
  <c r="F879" i="16"/>
  <c r="F878" i="16"/>
  <c r="F877" i="16"/>
  <c r="F876" i="16"/>
  <c r="F875" i="16"/>
  <c r="F874" i="16"/>
  <c r="F873" i="16"/>
  <c r="F872" i="16"/>
  <c r="F871" i="16"/>
  <c r="F870" i="16"/>
  <c r="F869" i="16"/>
  <c r="F868" i="16"/>
  <c r="F867" i="16"/>
  <c r="F866" i="16"/>
  <c r="F865" i="16"/>
  <c r="F864" i="16"/>
  <c r="F863" i="16"/>
  <c r="F862" i="16"/>
  <c r="F861" i="16"/>
  <c r="F860" i="16"/>
  <c r="F859" i="16"/>
  <c r="F858" i="16"/>
  <c r="F857" i="16"/>
  <c r="F856" i="16"/>
  <c r="F855" i="16"/>
  <c r="F854" i="16"/>
  <c r="F853" i="16"/>
  <c r="F852" i="16"/>
  <c r="F851" i="16"/>
  <c r="F850" i="16"/>
  <c r="F849" i="16"/>
  <c r="F848" i="16"/>
  <c r="F847" i="16"/>
  <c r="F846" i="16"/>
  <c r="F845" i="16"/>
  <c r="F844" i="16"/>
  <c r="F843" i="16"/>
  <c r="F842" i="16"/>
  <c r="F841" i="16"/>
  <c r="F840" i="16"/>
  <c r="F839" i="16"/>
  <c r="F838" i="16"/>
  <c r="F837" i="16"/>
  <c r="F836" i="16"/>
  <c r="F835" i="16"/>
  <c r="F834" i="16"/>
  <c r="F833" i="16"/>
  <c r="F832" i="16"/>
  <c r="F831" i="16"/>
  <c r="F830" i="16"/>
  <c r="F829" i="16"/>
  <c r="F828" i="16"/>
  <c r="F827" i="16"/>
  <c r="F826" i="16"/>
  <c r="F825" i="16"/>
  <c r="F824" i="16"/>
  <c r="F823" i="16"/>
  <c r="F822" i="16"/>
  <c r="F821" i="16"/>
  <c r="F820" i="16"/>
  <c r="F819" i="16"/>
  <c r="F818" i="16"/>
  <c r="F817" i="16"/>
  <c r="F816" i="16"/>
  <c r="F815" i="16"/>
  <c r="F814" i="16"/>
  <c r="F813" i="16"/>
  <c r="F812" i="16"/>
  <c r="F811" i="16"/>
  <c r="F810" i="16"/>
  <c r="F809" i="16"/>
  <c r="F808" i="16"/>
  <c r="F807" i="16"/>
  <c r="F806" i="16"/>
  <c r="F805" i="16"/>
  <c r="F804" i="16"/>
  <c r="F803" i="16"/>
  <c r="F802" i="16"/>
  <c r="F801" i="16"/>
  <c r="F800" i="16"/>
  <c r="F799" i="16"/>
  <c r="F798" i="16"/>
  <c r="F797" i="16"/>
  <c r="F796" i="16"/>
  <c r="F795" i="16"/>
  <c r="F794" i="16"/>
  <c r="F793" i="16"/>
  <c r="F792" i="16"/>
  <c r="F791" i="16"/>
  <c r="F790" i="16"/>
  <c r="F789" i="16"/>
  <c r="F788" i="16"/>
  <c r="F787" i="16"/>
  <c r="F786" i="16"/>
  <c r="F785" i="16"/>
  <c r="F784" i="16"/>
  <c r="F783" i="16"/>
  <c r="F782" i="16"/>
  <c r="F781" i="16"/>
  <c r="F780" i="16"/>
  <c r="F779" i="16"/>
  <c r="F778" i="16"/>
  <c r="F777" i="16"/>
  <c r="F776" i="16"/>
  <c r="F775" i="16"/>
  <c r="F774" i="16"/>
  <c r="F773" i="16"/>
  <c r="F772" i="16"/>
  <c r="F771" i="16"/>
  <c r="F770" i="16"/>
  <c r="F769" i="16"/>
  <c r="F768" i="16"/>
  <c r="F767" i="16"/>
  <c r="F766" i="16"/>
  <c r="F765" i="16"/>
  <c r="F764" i="16"/>
  <c r="F763" i="16"/>
  <c r="F762" i="16"/>
  <c r="F761" i="16"/>
  <c r="F760" i="16"/>
  <c r="F759" i="16"/>
  <c r="F758" i="16"/>
  <c r="F757" i="16"/>
  <c r="F756" i="16"/>
  <c r="F755" i="16"/>
  <c r="F754" i="16"/>
  <c r="F753" i="16"/>
  <c r="F752" i="16"/>
  <c r="F751" i="16"/>
  <c r="F750" i="16"/>
  <c r="F749" i="16"/>
  <c r="F748" i="16"/>
  <c r="F747" i="16"/>
  <c r="F746" i="16"/>
  <c r="F745" i="16"/>
  <c r="F744" i="16"/>
  <c r="F743" i="16"/>
  <c r="F742" i="16"/>
  <c r="F741" i="16"/>
  <c r="F740" i="16"/>
  <c r="F739" i="16"/>
  <c r="F738" i="16"/>
  <c r="F737" i="16"/>
  <c r="F736" i="16"/>
  <c r="F735" i="16"/>
  <c r="F734" i="16"/>
  <c r="F733" i="16"/>
  <c r="F732" i="16"/>
  <c r="F731" i="16"/>
  <c r="F730" i="16"/>
  <c r="F729" i="16"/>
  <c r="F728" i="16"/>
  <c r="F727" i="16"/>
  <c r="F726" i="16"/>
  <c r="F725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712" i="16"/>
  <c r="F711" i="16"/>
  <c r="F710" i="16"/>
  <c r="F709" i="16"/>
  <c r="F708" i="16"/>
  <c r="F707" i="16"/>
  <c r="F706" i="16"/>
  <c r="F705" i="16"/>
  <c r="F704" i="16"/>
  <c r="F703" i="16"/>
  <c r="F702" i="16"/>
  <c r="F701" i="16"/>
  <c r="F700" i="16"/>
  <c r="F699" i="16"/>
  <c r="F698" i="16"/>
  <c r="F697" i="16"/>
  <c r="F696" i="16"/>
  <c r="F695" i="16"/>
  <c r="F694" i="16"/>
  <c r="F693" i="16"/>
  <c r="F692" i="16"/>
  <c r="F691" i="16"/>
  <c r="F690" i="16"/>
  <c r="F689" i="16"/>
  <c r="F688" i="16"/>
  <c r="F687" i="16"/>
  <c r="F686" i="16"/>
  <c r="F685" i="16"/>
  <c r="F684" i="16"/>
  <c r="F683" i="16"/>
  <c r="F682" i="16"/>
  <c r="F681" i="16"/>
  <c r="F680" i="16"/>
  <c r="F679" i="16"/>
  <c r="F678" i="16"/>
  <c r="F677" i="16"/>
  <c r="F676" i="16"/>
  <c r="F675" i="16"/>
  <c r="F674" i="16"/>
  <c r="F673" i="16"/>
  <c r="F672" i="16"/>
  <c r="F671" i="16"/>
  <c r="F670" i="16"/>
  <c r="F669" i="16"/>
  <c r="F668" i="16"/>
  <c r="F667" i="16"/>
  <c r="F666" i="16"/>
  <c r="F665" i="16"/>
  <c r="F664" i="16"/>
  <c r="F663" i="16"/>
  <c r="E663" i="16"/>
  <c r="D663" i="16"/>
  <c r="F662" i="16"/>
  <c r="F661" i="16"/>
  <c r="F660" i="16"/>
  <c r="F658" i="16"/>
  <c r="F649" i="16"/>
  <c r="F648" i="16"/>
  <c r="F645" i="16"/>
  <c r="F644" i="16"/>
  <c r="E643" i="16"/>
  <c r="D643" i="16"/>
  <c r="F643" i="16" s="1"/>
  <c r="F642" i="16"/>
  <c r="F641" i="16"/>
  <c r="E640" i="16"/>
  <c r="D640" i="16"/>
  <c r="F640" i="16" s="1"/>
  <c r="F639" i="16"/>
  <c r="F638" i="16"/>
  <c r="E637" i="16"/>
  <c r="E636" i="16" s="1"/>
  <c r="D637" i="16"/>
  <c r="D636" i="16" s="1"/>
  <c r="F636" i="16" s="1"/>
  <c r="F635" i="16"/>
  <c r="F634" i="16"/>
  <c r="F633" i="16"/>
  <c r="F632" i="16"/>
  <c r="F631" i="16"/>
  <c r="F630" i="16"/>
  <c r="F629" i="16"/>
  <c r="F628" i="16"/>
  <c r="E628" i="16"/>
  <c r="D628" i="16"/>
  <c r="F627" i="16"/>
  <c r="F626" i="16"/>
  <c r="F625" i="16"/>
  <c r="F624" i="16"/>
  <c r="F623" i="16"/>
  <c r="E623" i="16"/>
  <c r="D623" i="16"/>
  <c r="F622" i="16"/>
  <c r="F621" i="16"/>
  <c r="F620" i="16"/>
  <c r="F619" i="16"/>
  <c r="F618" i="16"/>
  <c r="F617" i="16"/>
  <c r="F616" i="16"/>
  <c r="E616" i="16"/>
  <c r="D616" i="16"/>
  <c r="F615" i="16"/>
  <c r="F614" i="16"/>
  <c r="E614" i="16"/>
  <c r="D614" i="16"/>
  <c r="F613" i="16"/>
  <c r="F612" i="16"/>
  <c r="F611" i="16"/>
  <c r="E610" i="16"/>
  <c r="D610" i="16"/>
  <c r="F610" i="16" s="1"/>
  <c r="F609" i="16"/>
  <c r="F608" i="16"/>
  <c r="F607" i="16"/>
  <c r="F606" i="16"/>
  <c r="E605" i="16"/>
  <c r="D605" i="16"/>
  <c r="F605" i="16" s="1"/>
  <c r="E604" i="16"/>
  <c r="F603" i="16"/>
  <c r="F602" i="16"/>
  <c r="E601" i="16"/>
  <c r="D601" i="16"/>
  <c r="F601" i="16" s="1"/>
  <c r="F600" i="16"/>
  <c r="F599" i="16"/>
  <c r="E598" i="16"/>
  <c r="D598" i="16"/>
  <c r="F598" i="16" s="1"/>
  <c r="F597" i="16"/>
  <c r="E596" i="16"/>
  <c r="D596" i="16"/>
  <c r="F596" i="16" s="1"/>
  <c r="F595" i="16"/>
  <c r="F594" i="16"/>
  <c r="F593" i="16"/>
  <c r="F592" i="16"/>
  <c r="E592" i="16"/>
  <c r="D592" i="16"/>
  <c r="E591" i="16"/>
  <c r="D591" i="16"/>
  <c r="F591" i="16" s="1"/>
  <c r="F590" i="16"/>
  <c r="F589" i="16"/>
  <c r="F588" i="16"/>
  <c r="E588" i="16"/>
  <c r="D588" i="16"/>
  <c r="F587" i="16"/>
  <c r="F586" i="16"/>
  <c r="F585" i="16"/>
  <c r="E585" i="16"/>
  <c r="D585" i="16"/>
  <c r="F584" i="16"/>
  <c r="F583" i="16"/>
  <c r="E582" i="16"/>
  <c r="D582" i="16"/>
  <c r="F582" i="16" s="1"/>
  <c r="F581" i="16"/>
  <c r="F580" i="16"/>
  <c r="F579" i="16"/>
  <c r="E579" i="16"/>
  <c r="E578" i="16" s="1"/>
  <c r="D579" i="16"/>
  <c r="D578" i="16"/>
  <c r="F578" i="16" s="1"/>
  <c r="F577" i="16"/>
  <c r="F576" i="16"/>
  <c r="F575" i="16"/>
  <c r="F574" i="16"/>
  <c r="F573" i="16"/>
  <c r="F572" i="16"/>
  <c r="F571" i="16"/>
  <c r="F570" i="16"/>
  <c r="F569" i="16"/>
  <c r="F568" i="16"/>
  <c r="F567" i="16"/>
  <c r="F566" i="16"/>
  <c r="E566" i="16"/>
  <c r="D566" i="16"/>
  <c r="F565" i="16"/>
  <c r="F564" i="16"/>
  <c r="F563" i="16"/>
  <c r="F562" i="16"/>
  <c r="F561" i="16"/>
  <c r="E561" i="16"/>
  <c r="D561" i="16"/>
  <c r="F560" i="16"/>
  <c r="F559" i="16"/>
  <c r="F558" i="16"/>
  <c r="F557" i="16"/>
  <c r="F556" i="16"/>
  <c r="F555" i="16"/>
  <c r="F554" i="16"/>
  <c r="E554" i="16"/>
  <c r="D554" i="16"/>
  <c r="F553" i="16"/>
  <c r="F552" i="16"/>
  <c r="F551" i="16"/>
  <c r="F550" i="16"/>
  <c r="F549" i="16"/>
  <c r="E549" i="16"/>
  <c r="D549" i="16"/>
  <c r="F548" i="16"/>
  <c r="F547" i="16"/>
  <c r="F546" i="16"/>
  <c r="E546" i="16"/>
  <c r="D546" i="16"/>
  <c r="F545" i="16"/>
  <c r="F544" i="16"/>
  <c r="F543" i="16"/>
  <c r="F542" i="16"/>
  <c r="E541" i="16"/>
  <c r="E540" i="16" s="1"/>
  <c r="E539" i="16" s="1"/>
  <c r="D541" i="16"/>
  <c r="D540" i="16" s="1"/>
  <c r="F538" i="16"/>
  <c r="F537" i="16"/>
  <c r="E536" i="16"/>
  <c r="D536" i="16"/>
  <c r="F536" i="16" s="1"/>
  <c r="F535" i="16"/>
  <c r="F534" i="16"/>
  <c r="E533" i="16"/>
  <c r="D533" i="16"/>
  <c r="F533" i="16" s="1"/>
  <c r="F532" i="16"/>
  <c r="F531" i="16"/>
  <c r="F530" i="16"/>
  <c r="E530" i="16"/>
  <c r="D530" i="16"/>
  <c r="F529" i="16"/>
  <c r="F528" i="16"/>
  <c r="F527" i="16"/>
  <c r="E527" i="16"/>
  <c r="E526" i="16" s="1"/>
  <c r="D527" i="16"/>
  <c r="D526" i="16" s="1"/>
  <c r="F526" i="16" s="1"/>
  <c r="F525" i="16"/>
  <c r="F524" i="16"/>
  <c r="F523" i="16"/>
  <c r="F522" i="16"/>
  <c r="F521" i="16"/>
  <c r="F520" i="16"/>
  <c r="F519" i="16"/>
  <c r="E518" i="16"/>
  <c r="D518" i="16"/>
  <c r="F518" i="16" s="1"/>
  <c r="F517" i="16"/>
  <c r="F516" i="16"/>
  <c r="F515" i="16"/>
  <c r="F514" i="16"/>
  <c r="E513" i="16"/>
  <c r="D513" i="16"/>
  <c r="F513" i="16" s="1"/>
  <c r="F512" i="16"/>
  <c r="F511" i="16"/>
  <c r="F510" i="16"/>
  <c r="F509" i="16"/>
  <c r="F508" i="16"/>
  <c r="F507" i="16"/>
  <c r="E506" i="16"/>
  <c r="D506" i="16"/>
  <c r="F506" i="16" s="1"/>
  <c r="F505" i="16"/>
  <c r="F504" i="16"/>
  <c r="F503" i="16"/>
  <c r="F502" i="16"/>
  <c r="E501" i="16"/>
  <c r="D501" i="16"/>
  <c r="F501" i="16" s="1"/>
  <c r="F500" i="16"/>
  <c r="F499" i="16"/>
  <c r="F498" i="16"/>
  <c r="F497" i="16"/>
  <c r="F496" i="16"/>
  <c r="E496" i="16"/>
  <c r="D496" i="16"/>
  <c r="E495" i="16"/>
  <c r="D495" i="16"/>
  <c r="F495" i="16" s="1"/>
  <c r="F494" i="16"/>
  <c r="F493" i="16"/>
  <c r="F492" i="16"/>
  <c r="E492" i="16"/>
  <c r="D492" i="16"/>
  <c r="F491" i="16"/>
  <c r="F490" i="16"/>
  <c r="F489" i="16"/>
  <c r="E489" i="16"/>
  <c r="D489" i="16"/>
  <c r="D483" i="16" s="1"/>
  <c r="F483" i="16" s="1"/>
  <c r="F488" i="16"/>
  <c r="F487" i="16"/>
  <c r="F486" i="16"/>
  <c r="F485" i="16"/>
  <c r="F484" i="16"/>
  <c r="E484" i="16"/>
  <c r="E483" i="16" s="1"/>
  <c r="D484" i="16"/>
  <c r="F482" i="16"/>
  <c r="F481" i="16"/>
  <c r="F480" i="16"/>
  <c r="E480" i="16"/>
  <c r="D480" i="16"/>
  <c r="F479" i="16"/>
  <c r="F478" i="16"/>
  <c r="E477" i="16"/>
  <c r="D477" i="16"/>
  <c r="F477" i="16" s="1"/>
  <c r="F476" i="16"/>
  <c r="F475" i="16"/>
  <c r="E474" i="16"/>
  <c r="D474" i="16"/>
  <c r="F474" i="16" s="1"/>
  <c r="F473" i="16"/>
  <c r="F472" i="16"/>
  <c r="E471" i="16"/>
  <c r="E470" i="16" s="1"/>
  <c r="D471" i="16"/>
  <c r="D470" i="16" s="1"/>
  <c r="F470" i="16" s="1"/>
  <c r="F469" i="16"/>
  <c r="F468" i="16"/>
  <c r="F467" i="16"/>
  <c r="F466" i="16"/>
  <c r="F465" i="16"/>
  <c r="F464" i="16"/>
  <c r="F463" i="16"/>
  <c r="F462" i="16"/>
  <c r="F461" i="16"/>
  <c r="F460" i="16"/>
  <c r="F459" i="16"/>
  <c r="F458" i="16"/>
  <c r="E458" i="16"/>
  <c r="D458" i="16"/>
  <c r="F457" i="16"/>
  <c r="F456" i="16"/>
  <c r="F455" i="16"/>
  <c r="F454" i="16"/>
  <c r="E453" i="16"/>
  <c r="D453" i="16"/>
  <c r="F453" i="16" s="1"/>
  <c r="F452" i="16"/>
  <c r="F451" i="16"/>
  <c r="F450" i="16"/>
  <c r="F449" i="16"/>
  <c r="F448" i="16"/>
  <c r="F447" i="16"/>
  <c r="F446" i="16"/>
  <c r="E446" i="16"/>
  <c r="D446" i="16"/>
  <c r="F445" i="16"/>
  <c r="F444" i="16"/>
  <c r="F443" i="16"/>
  <c r="F442" i="16"/>
  <c r="E441" i="16"/>
  <c r="D441" i="16"/>
  <c r="F441" i="16" s="1"/>
  <c r="F440" i="16"/>
  <c r="F439" i="16"/>
  <c r="F438" i="16"/>
  <c r="E438" i="16"/>
  <c r="D438" i="16"/>
  <c r="F437" i="16"/>
  <c r="F436" i="16"/>
  <c r="F435" i="16"/>
  <c r="F434" i="16"/>
  <c r="E433" i="16"/>
  <c r="E432" i="16" s="1"/>
  <c r="D433" i="16"/>
  <c r="F433" i="16" s="1"/>
  <c r="F429" i="16"/>
  <c r="E429" i="16"/>
  <c r="D429" i="16"/>
  <c r="E428" i="16"/>
  <c r="E655" i="16" s="1"/>
  <c r="D428" i="16"/>
  <c r="D655" i="16" s="1"/>
  <c r="F655" i="16" s="1"/>
  <c r="E427" i="16"/>
  <c r="E654" i="16" s="1"/>
  <c r="D427" i="16"/>
  <c r="D654" i="16" s="1"/>
  <c r="F654" i="16" s="1"/>
  <c r="F422" i="16"/>
  <c r="F421" i="16"/>
  <c r="F420" i="16"/>
  <c r="F417" i="16"/>
  <c r="F416" i="16"/>
  <c r="F415" i="16"/>
  <c r="F414" i="16"/>
  <c r="E413" i="16"/>
  <c r="D413" i="16"/>
  <c r="F413" i="16" s="1"/>
  <c r="F412" i="16"/>
  <c r="E411" i="16"/>
  <c r="D411" i="16"/>
  <c r="F411" i="16" s="1"/>
  <c r="F410" i="16"/>
  <c r="F409" i="16"/>
  <c r="E408" i="16"/>
  <c r="E407" i="16" s="1"/>
  <c r="D408" i="16"/>
  <c r="F408" i="16" s="1"/>
  <c r="F406" i="16"/>
  <c r="F405" i="16"/>
  <c r="F404" i="16"/>
  <c r="F403" i="16"/>
  <c r="F402" i="16"/>
  <c r="E402" i="16"/>
  <c r="D402" i="16"/>
  <c r="F401" i="16"/>
  <c r="F400" i="16"/>
  <c r="E399" i="16"/>
  <c r="D399" i="16"/>
  <c r="F399" i="16" s="1"/>
  <c r="F398" i="16"/>
  <c r="F397" i="16"/>
  <c r="F396" i="16"/>
  <c r="F395" i="16"/>
  <c r="E394" i="16"/>
  <c r="D394" i="16"/>
  <c r="F394" i="16" s="1"/>
  <c r="F393" i="16"/>
  <c r="F392" i="16"/>
  <c r="F391" i="16"/>
  <c r="F390" i="16"/>
  <c r="F389" i="16"/>
  <c r="E389" i="16"/>
  <c r="D389" i="16"/>
  <c r="F388" i="16"/>
  <c r="F387" i="16"/>
  <c r="F386" i="16"/>
  <c r="F385" i="16"/>
  <c r="F384" i="16"/>
  <c r="F383" i="16"/>
  <c r="F382" i="16"/>
  <c r="F381" i="16"/>
  <c r="E380" i="16"/>
  <c r="E374" i="16" s="1"/>
  <c r="D380" i="16"/>
  <c r="F380" i="16" s="1"/>
  <c r="F379" i="16"/>
  <c r="F378" i="16"/>
  <c r="F377" i="16"/>
  <c r="F376" i="16"/>
  <c r="E375" i="16"/>
  <c r="D375" i="16"/>
  <c r="D374" i="16" s="1"/>
  <c r="F374" i="16" s="1"/>
  <c r="F373" i="16"/>
  <c r="F372" i="16"/>
  <c r="F371" i="16"/>
  <c r="F370" i="16"/>
  <c r="F369" i="16"/>
  <c r="F368" i="16"/>
  <c r="E367" i="16"/>
  <c r="D367" i="16"/>
  <c r="D362" i="16" s="1"/>
  <c r="F366" i="16"/>
  <c r="F365" i="16"/>
  <c r="F364" i="16"/>
  <c r="F363" i="16"/>
  <c r="E363" i="16"/>
  <c r="E362" i="16" s="1"/>
  <c r="D363" i="16"/>
  <c r="F360" i="16"/>
  <c r="E359" i="16"/>
  <c r="D359" i="16"/>
  <c r="F359" i="16" s="1"/>
  <c r="F358" i="16"/>
  <c r="F357" i="16"/>
  <c r="E356" i="16"/>
  <c r="E355" i="16" s="1"/>
  <c r="D356" i="16"/>
  <c r="D355" i="16" s="1"/>
  <c r="F355" i="16" s="1"/>
  <c r="F354" i="16"/>
  <c r="F353" i="16"/>
  <c r="F352" i="16"/>
  <c r="F351" i="16"/>
  <c r="F350" i="16"/>
  <c r="E350" i="16"/>
  <c r="D350" i="16"/>
  <c r="F349" i="16"/>
  <c r="F348" i="16"/>
  <c r="E347" i="16"/>
  <c r="D347" i="16"/>
  <c r="F347" i="16" s="1"/>
  <c r="F346" i="16"/>
  <c r="F345" i="16"/>
  <c r="F344" i="16"/>
  <c r="F343" i="16"/>
  <c r="F342" i="16"/>
  <c r="E342" i="16"/>
  <c r="D342" i="16"/>
  <c r="F341" i="16"/>
  <c r="F340" i="16"/>
  <c r="F339" i="16"/>
  <c r="F338" i="16"/>
  <c r="F337" i="16"/>
  <c r="E337" i="16"/>
  <c r="D337" i="16"/>
  <c r="F336" i="16"/>
  <c r="F335" i="16"/>
  <c r="F334" i="16"/>
  <c r="F333" i="16"/>
  <c r="F332" i="16"/>
  <c r="F331" i="16"/>
  <c r="F330" i="16"/>
  <c r="F329" i="16"/>
  <c r="E328" i="16"/>
  <c r="E322" i="16" s="1"/>
  <c r="D328" i="16"/>
  <c r="F328" i="16" s="1"/>
  <c r="F327" i="16"/>
  <c r="F326" i="16"/>
  <c r="F325" i="16"/>
  <c r="F324" i="16"/>
  <c r="E323" i="16"/>
  <c r="D323" i="16"/>
  <c r="D322" i="16" s="1"/>
  <c r="F322" i="16" s="1"/>
  <c r="F321" i="16"/>
  <c r="F320" i="16"/>
  <c r="F319" i="16"/>
  <c r="F318" i="16"/>
  <c r="F317" i="16"/>
  <c r="F316" i="16"/>
  <c r="E315" i="16"/>
  <c r="D315" i="16"/>
  <c r="D310" i="16" s="1"/>
  <c r="F314" i="16"/>
  <c r="F313" i="16"/>
  <c r="F312" i="16"/>
  <c r="F311" i="16"/>
  <c r="E311" i="16"/>
  <c r="E310" i="16" s="1"/>
  <c r="D311" i="16"/>
  <c r="F307" i="16"/>
  <c r="F306" i="16"/>
  <c r="F305" i="16"/>
  <c r="F304" i="16"/>
  <c r="F303" i="16"/>
  <c r="E299" i="16"/>
  <c r="D299" i="16"/>
  <c r="F299" i="16" s="1"/>
  <c r="E298" i="16"/>
  <c r="D298" i="16"/>
  <c r="F298" i="16" s="1"/>
  <c r="F297" i="16"/>
  <c r="F296" i="16"/>
  <c r="F295" i="16"/>
  <c r="F294" i="16"/>
  <c r="F293" i="16"/>
  <c r="F292" i="16"/>
  <c r="F291" i="16"/>
  <c r="F290" i="16"/>
  <c r="E290" i="16"/>
  <c r="D290" i="16"/>
  <c r="F289" i="16"/>
  <c r="F288" i="16"/>
  <c r="F287" i="16"/>
  <c r="F286" i="16"/>
  <c r="F285" i="16"/>
  <c r="F284" i="16"/>
  <c r="E284" i="16"/>
  <c r="D284" i="16"/>
  <c r="F283" i="16"/>
  <c r="F282" i="16"/>
  <c r="F281" i="16"/>
  <c r="F280" i="16"/>
  <c r="E279" i="16"/>
  <c r="E274" i="16" s="1"/>
  <c r="D279" i="16"/>
  <c r="F279" i="16" s="1"/>
  <c r="F278" i="16"/>
  <c r="F277" i="16"/>
  <c r="F276" i="16"/>
  <c r="F275" i="16"/>
  <c r="E275" i="16"/>
  <c r="D275" i="16"/>
  <c r="D274" i="16" s="1"/>
  <c r="F274" i="16" s="1"/>
  <c r="F273" i="16"/>
  <c r="F272" i="16"/>
  <c r="F271" i="16"/>
  <c r="E270" i="16"/>
  <c r="D270" i="16"/>
  <c r="F270" i="16" s="1"/>
  <c r="F269" i="16"/>
  <c r="F268" i="16"/>
  <c r="F267" i="16"/>
  <c r="F266" i="16"/>
  <c r="F265" i="16"/>
  <c r="E264" i="16"/>
  <c r="D264" i="16"/>
  <c r="D263" i="16" s="1"/>
  <c r="F263" i="16" s="1"/>
  <c r="E263" i="16"/>
  <c r="F262" i="16"/>
  <c r="F261" i="16"/>
  <c r="F260" i="16"/>
  <c r="F259" i="16"/>
  <c r="F258" i="16"/>
  <c r="E258" i="16"/>
  <c r="D258" i="16"/>
  <c r="F257" i="16"/>
  <c r="F256" i="16"/>
  <c r="F255" i="16"/>
  <c r="E255" i="16"/>
  <c r="D255" i="16"/>
  <c r="F254" i="16"/>
  <c r="F253" i="16"/>
  <c r="F252" i="16"/>
  <c r="E251" i="16"/>
  <c r="D251" i="16"/>
  <c r="F251" i="16" s="1"/>
  <c r="F250" i="16"/>
  <c r="F249" i="16"/>
  <c r="F248" i="16"/>
  <c r="F247" i="16"/>
  <c r="E247" i="16"/>
  <c r="D247" i="16"/>
  <c r="F246" i="16"/>
  <c r="F245" i="16"/>
  <c r="F244" i="16"/>
  <c r="E243" i="16"/>
  <c r="E231" i="16" s="1"/>
  <c r="D243" i="16"/>
  <c r="F243" i="16" s="1"/>
  <c r="F242" i="16"/>
  <c r="F241" i="16"/>
  <c r="F240" i="16"/>
  <c r="F239" i="16"/>
  <c r="E238" i="16"/>
  <c r="D238" i="16"/>
  <c r="F238" i="16" s="1"/>
  <c r="F237" i="16"/>
  <c r="F236" i="16"/>
  <c r="E235" i="16"/>
  <c r="D235" i="16"/>
  <c r="F235" i="16" s="1"/>
  <c r="F234" i="16"/>
  <c r="F233" i="16"/>
  <c r="F232" i="16"/>
  <c r="E232" i="16"/>
  <c r="D232" i="16"/>
  <c r="D231" i="16"/>
  <c r="F231" i="16" s="1"/>
  <c r="F230" i="16"/>
  <c r="F229" i="16"/>
  <c r="F228" i="16"/>
  <c r="F227" i="16"/>
  <c r="F226" i="16"/>
  <c r="E226" i="16"/>
  <c r="D226" i="16"/>
  <c r="F225" i="16"/>
  <c r="F224" i="16"/>
  <c r="E223" i="16"/>
  <c r="E222" i="16" s="1"/>
  <c r="D223" i="16"/>
  <c r="F223" i="16" s="1"/>
  <c r="F222" i="16"/>
  <c r="D222" i="16"/>
  <c r="F221" i="16"/>
  <c r="F220" i="16"/>
  <c r="F219" i="16"/>
  <c r="F218" i="16"/>
  <c r="F217" i="16"/>
  <c r="E217" i="16"/>
  <c r="D217" i="16"/>
  <c r="F216" i="16"/>
  <c r="F215" i="16"/>
  <c r="F214" i="16"/>
  <c r="F213" i="16"/>
  <c r="F212" i="16"/>
  <c r="F211" i="16"/>
  <c r="F210" i="16"/>
  <c r="E209" i="16"/>
  <c r="E203" i="16" s="1"/>
  <c r="D209" i="16"/>
  <c r="F209" i="16" s="1"/>
  <c r="F208" i="16"/>
  <c r="F207" i="16"/>
  <c r="F206" i="16"/>
  <c r="F205" i="16"/>
  <c r="F204" i="16"/>
  <c r="E204" i="16"/>
  <c r="D204" i="16"/>
  <c r="D203" i="16" s="1"/>
  <c r="F203" i="16" s="1"/>
  <c r="F202" i="16"/>
  <c r="F201" i="16"/>
  <c r="F200" i="16"/>
  <c r="F199" i="16"/>
  <c r="F198" i="16"/>
  <c r="F197" i="16"/>
  <c r="F196" i="16"/>
  <c r="E195" i="16"/>
  <c r="D195" i="16"/>
  <c r="F195" i="16" s="1"/>
  <c r="F194" i="16"/>
  <c r="F193" i="16"/>
  <c r="F192" i="16"/>
  <c r="F191" i="16"/>
  <c r="E190" i="16"/>
  <c r="D190" i="16"/>
  <c r="F190" i="16" s="1"/>
  <c r="F189" i="16"/>
  <c r="F188" i="16"/>
  <c r="F187" i="16"/>
  <c r="F186" i="16"/>
  <c r="F185" i="16"/>
  <c r="F184" i="16"/>
  <c r="F183" i="16"/>
  <c r="F182" i="16"/>
  <c r="F181" i="16"/>
  <c r="F180" i="16"/>
  <c r="E179" i="16"/>
  <c r="D179" i="16"/>
  <c r="D165" i="16" s="1"/>
  <c r="F178" i="16"/>
  <c r="F177" i="16"/>
  <c r="F176" i="16"/>
  <c r="F175" i="16"/>
  <c r="F174" i="16"/>
  <c r="F173" i="16"/>
  <c r="F172" i="16"/>
  <c r="F171" i="16"/>
  <c r="E171" i="16"/>
  <c r="D171" i="16"/>
  <c r="F170" i="16"/>
  <c r="F169" i="16"/>
  <c r="F168" i="16"/>
  <c r="F167" i="16"/>
  <c r="F166" i="16"/>
  <c r="E166" i="16"/>
  <c r="E165" i="16" s="1"/>
  <c r="D166" i="16"/>
  <c r="F164" i="16"/>
  <c r="F163" i="16"/>
  <c r="F162" i="16"/>
  <c r="F161" i="16"/>
  <c r="E161" i="16"/>
  <c r="D161" i="16"/>
  <c r="F160" i="16"/>
  <c r="F159" i="16"/>
  <c r="F158" i="16"/>
  <c r="F157" i="16"/>
  <c r="F156" i="16"/>
  <c r="F155" i="16"/>
  <c r="E155" i="16"/>
  <c r="D155" i="16"/>
  <c r="F154" i="16"/>
  <c r="E154" i="16"/>
  <c r="D154" i="16"/>
  <c r="F152" i="16"/>
  <c r="F151" i="16"/>
  <c r="F150" i="16"/>
  <c r="F149" i="16"/>
  <c r="F148" i="16"/>
  <c r="F147" i="16"/>
  <c r="F146" i="16"/>
  <c r="F145" i="16"/>
  <c r="F144" i="16"/>
  <c r="F143" i="16"/>
  <c r="F142" i="16"/>
  <c r="E142" i="16"/>
  <c r="D142" i="16"/>
  <c r="E141" i="16"/>
  <c r="D141" i="16"/>
  <c r="F141" i="16" s="1"/>
  <c r="F140" i="16"/>
  <c r="F139" i="16"/>
  <c r="F138" i="16"/>
  <c r="F137" i="16"/>
  <c r="F136" i="16"/>
  <c r="E136" i="16"/>
  <c r="D136" i="16"/>
  <c r="D135" i="16" s="1"/>
  <c r="F135" i="16" s="1"/>
  <c r="E135" i="16"/>
  <c r="F134" i="16"/>
  <c r="F133" i="16"/>
  <c r="F132" i="16"/>
  <c r="F131" i="16"/>
  <c r="F130" i="16"/>
  <c r="E130" i="16"/>
  <c r="D130" i="16"/>
  <c r="F129" i="16"/>
  <c r="F128" i="16"/>
  <c r="F127" i="16"/>
  <c r="E127" i="16"/>
  <c r="D127" i="16"/>
  <c r="D126" i="16" s="1"/>
  <c r="F126" i="16" s="1"/>
  <c r="E126" i="16"/>
  <c r="F125" i="16"/>
  <c r="F124" i="16"/>
  <c r="F123" i="16"/>
  <c r="F122" i="16"/>
  <c r="E121" i="16"/>
  <c r="D121" i="16"/>
  <c r="D107" i="16" s="1"/>
  <c r="F107" i="16" s="1"/>
  <c r="F120" i="16"/>
  <c r="F119" i="16"/>
  <c r="F118" i="16"/>
  <c r="F117" i="16"/>
  <c r="F116" i="16"/>
  <c r="F115" i="16"/>
  <c r="F114" i="16"/>
  <c r="F113" i="16"/>
  <c r="E113" i="16"/>
  <c r="D113" i="16"/>
  <c r="F112" i="16"/>
  <c r="F111" i="16"/>
  <c r="F110" i="16"/>
  <c r="F109" i="16"/>
  <c r="F108" i="16"/>
  <c r="E108" i="16"/>
  <c r="E107" i="16" s="1"/>
  <c r="D108" i="16"/>
  <c r="F106" i="16"/>
  <c r="F105" i="16"/>
  <c r="F104" i="16"/>
  <c r="F103" i="16"/>
  <c r="F102" i="16"/>
  <c r="F101" i="16"/>
  <c r="F100" i="16"/>
  <c r="F99" i="16"/>
  <c r="E99" i="16"/>
  <c r="D99" i="16"/>
  <c r="F98" i="16"/>
  <c r="F97" i="16"/>
  <c r="F96" i="16"/>
  <c r="F95" i="16"/>
  <c r="F94" i="16"/>
  <c r="F93" i="16"/>
  <c r="F92" i="16"/>
  <c r="E92" i="16"/>
  <c r="D92" i="16"/>
  <c r="D83" i="16" s="1"/>
  <c r="F83" i="16" s="1"/>
  <c r="F91" i="16"/>
  <c r="F90" i="16"/>
  <c r="F89" i="16"/>
  <c r="F88" i="16"/>
  <c r="F87" i="16"/>
  <c r="F86" i="16"/>
  <c r="F85" i="16"/>
  <c r="F84" i="16"/>
  <c r="E84" i="16"/>
  <c r="E83" i="16" s="1"/>
  <c r="D84" i="16"/>
  <c r="F82" i="16"/>
  <c r="F81" i="16"/>
  <c r="F80" i="16"/>
  <c r="F79" i="16"/>
  <c r="E78" i="16"/>
  <c r="D78" i="16"/>
  <c r="F78" i="16" s="1"/>
  <c r="F77" i="16"/>
  <c r="F76" i="16"/>
  <c r="E75" i="16"/>
  <c r="D75" i="16"/>
  <c r="F75" i="16" s="1"/>
  <c r="F74" i="16"/>
  <c r="F73" i="16"/>
  <c r="F72" i="16"/>
  <c r="E72" i="16"/>
  <c r="D72" i="16"/>
  <c r="F71" i="16"/>
  <c r="F70" i="16"/>
  <c r="F69" i="16"/>
  <c r="E69" i="16"/>
  <c r="D69" i="16"/>
  <c r="F68" i="16"/>
  <c r="F67" i="16"/>
  <c r="F66" i="16"/>
  <c r="E65" i="16"/>
  <c r="D65" i="16"/>
  <c r="F65" i="16" s="1"/>
  <c r="F64" i="16"/>
  <c r="F63" i="16"/>
  <c r="F62" i="16"/>
  <c r="E62" i="16"/>
  <c r="D62" i="16"/>
  <c r="F61" i="16"/>
  <c r="F60" i="16"/>
  <c r="F59" i="16"/>
  <c r="E59" i="16"/>
  <c r="D59" i="16"/>
  <c r="F58" i="16"/>
  <c r="F57" i="16"/>
  <c r="F56" i="16"/>
  <c r="F55" i="16"/>
  <c r="F54" i="16"/>
  <c r="E54" i="16"/>
  <c r="D54" i="16"/>
  <c r="F53" i="16"/>
  <c r="F52" i="16"/>
  <c r="F51" i="16"/>
  <c r="E51" i="16"/>
  <c r="D51" i="16"/>
  <c r="D50" i="16" s="1"/>
  <c r="F50" i="16" s="1"/>
  <c r="E50" i="16"/>
  <c r="F49" i="16"/>
  <c r="F48" i="16"/>
  <c r="F47" i="16"/>
  <c r="F46" i="16"/>
  <c r="E45" i="16"/>
  <c r="E44" i="16" s="1"/>
  <c r="D45" i="16"/>
  <c r="D44" i="16" s="1"/>
  <c r="F44" i="16" s="1"/>
  <c r="F43" i="16"/>
  <c r="F42" i="16"/>
  <c r="F41" i="16"/>
  <c r="F40" i="16"/>
  <c r="E40" i="16"/>
  <c r="E7" i="16" s="1"/>
  <c r="D40" i="16"/>
  <c r="F39" i="16"/>
  <c r="F38" i="16"/>
  <c r="F37" i="16"/>
  <c r="E37" i="16"/>
  <c r="D37" i="16"/>
  <c r="F36" i="16"/>
  <c r="F35" i="16"/>
  <c r="F34" i="16"/>
  <c r="F33" i="16"/>
  <c r="F32" i="16"/>
  <c r="F31" i="16"/>
  <c r="F30" i="16"/>
  <c r="E29" i="16"/>
  <c r="D29" i="16"/>
  <c r="F29" i="16" s="1"/>
  <c r="F28" i="16"/>
  <c r="F27" i="16"/>
  <c r="F26" i="16"/>
  <c r="F25" i="16"/>
  <c r="F24" i="16"/>
  <c r="E23" i="16"/>
  <c r="D23" i="16"/>
  <c r="F23" i="16" s="1"/>
  <c r="F22" i="16"/>
  <c r="F21" i="16"/>
  <c r="F20" i="16"/>
  <c r="F19" i="16"/>
  <c r="F18" i="16"/>
  <c r="E17" i="16"/>
  <c r="D17" i="16"/>
  <c r="F17" i="16" s="1"/>
  <c r="F16" i="16"/>
  <c r="F15" i="16"/>
  <c r="F14" i="16"/>
  <c r="F13" i="16"/>
  <c r="F12" i="16"/>
  <c r="F11" i="16"/>
  <c r="F10" i="16"/>
  <c r="F9" i="16"/>
  <c r="E8" i="16"/>
  <c r="D8" i="16"/>
  <c r="D7" i="16" s="1"/>
  <c r="F412" i="15"/>
  <c r="F411" i="15"/>
  <c r="F410" i="15"/>
  <c r="F409" i="15"/>
  <c r="F408" i="15"/>
  <c r="F407" i="15"/>
  <c r="F406" i="15"/>
  <c r="F405" i="15"/>
  <c r="F404" i="15"/>
  <c r="F403" i="15"/>
  <c r="F402" i="15"/>
  <c r="F401" i="15"/>
  <c r="F400" i="15"/>
  <c r="F399" i="15"/>
  <c r="F398" i="15"/>
  <c r="F397" i="15"/>
  <c r="F396" i="15"/>
  <c r="F395" i="15"/>
  <c r="F394" i="15"/>
  <c r="F393" i="15"/>
  <c r="F392" i="15"/>
  <c r="F391" i="15"/>
  <c r="F390" i="15"/>
  <c r="F389" i="15"/>
  <c r="F388" i="15"/>
  <c r="F387" i="15"/>
  <c r="F386" i="15"/>
  <c r="F385" i="15"/>
  <c r="F384" i="15"/>
  <c r="F383" i="15"/>
  <c r="F382" i="15"/>
  <c r="F381" i="15"/>
  <c r="F380" i="15"/>
  <c r="F379" i="15"/>
  <c r="F378" i="15"/>
  <c r="F377" i="15"/>
  <c r="F376" i="15"/>
  <c r="F375" i="15"/>
  <c r="F374" i="15"/>
  <c r="F373" i="15"/>
  <c r="F372" i="15"/>
  <c r="F371" i="15"/>
  <c r="F370" i="15"/>
  <c r="F369" i="15"/>
  <c r="F368" i="15"/>
  <c r="F367" i="15"/>
  <c r="F366" i="15"/>
  <c r="F365" i="15"/>
  <c r="F364" i="15"/>
  <c r="F363" i="15"/>
  <c r="F362" i="15"/>
  <c r="F361" i="15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9" i="15"/>
  <c r="F338" i="15"/>
  <c r="F337" i="15"/>
  <c r="F336" i="15"/>
  <c r="F335" i="15"/>
  <c r="F334" i="15"/>
  <c r="F333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6" i="15"/>
  <c r="E305" i="15"/>
  <c r="D305" i="15"/>
  <c r="F305" i="15" s="1"/>
  <c r="E304" i="15"/>
  <c r="F303" i="15"/>
  <c r="F302" i="15"/>
  <c r="F301" i="15"/>
  <c r="F300" i="15"/>
  <c r="F299" i="15"/>
  <c r="F298" i="15"/>
  <c r="E298" i="15"/>
  <c r="D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E284" i="15"/>
  <c r="E281" i="15" s="1"/>
  <c r="D284" i="15"/>
  <c r="F283" i="15"/>
  <c r="F282" i="15"/>
  <c r="D281" i="15"/>
  <c r="F281" i="15" s="1"/>
  <c r="F280" i="15"/>
  <c r="F279" i="15"/>
  <c r="F278" i="15"/>
  <c r="F277" i="15"/>
  <c r="F276" i="15"/>
  <c r="F275" i="15"/>
  <c r="F274" i="15"/>
  <c r="F273" i="15"/>
  <c r="F272" i="15"/>
  <c r="F271" i="15"/>
  <c r="E271" i="15"/>
  <c r="D271" i="15"/>
  <c r="F270" i="15"/>
  <c r="F269" i="15"/>
  <c r="F268" i="15"/>
  <c r="E267" i="15"/>
  <c r="D267" i="15"/>
  <c r="F267" i="15" s="1"/>
  <c r="F266" i="15"/>
  <c r="F265" i="15"/>
  <c r="F264" i="15"/>
  <c r="E263" i="15"/>
  <c r="D263" i="15"/>
  <c r="F263" i="15" s="1"/>
  <c r="E262" i="15"/>
  <c r="F261" i="15"/>
  <c r="F260" i="15"/>
  <c r="F259" i="15"/>
  <c r="F258" i="15"/>
  <c r="F257" i="15"/>
  <c r="F256" i="15"/>
  <c r="F255" i="15"/>
  <c r="E255" i="15"/>
  <c r="E254" i="15" s="1"/>
  <c r="D255" i="15"/>
  <c r="F253" i="15"/>
  <c r="F252" i="15"/>
  <c r="F251" i="15"/>
  <c r="E251" i="15"/>
  <c r="D251" i="15"/>
  <c r="F250" i="15"/>
  <c r="F249" i="15"/>
  <c r="F248" i="15"/>
  <c r="F247" i="15"/>
  <c r="F246" i="15"/>
  <c r="F245" i="15"/>
  <c r="F244" i="15"/>
  <c r="F243" i="15"/>
  <c r="F242" i="15"/>
  <c r="F241" i="15"/>
  <c r="E240" i="15"/>
  <c r="D240" i="15"/>
  <c r="F240" i="15" s="1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E223" i="15"/>
  <c r="E222" i="15" s="1"/>
  <c r="D223" i="15"/>
  <c r="D222" i="15" s="1"/>
  <c r="F222" i="15" s="1"/>
  <c r="F221" i="15"/>
  <c r="F220" i="15"/>
  <c r="F219" i="15"/>
  <c r="F218" i="15"/>
  <c r="F217" i="15"/>
  <c r="F216" i="15"/>
  <c r="F215" i="15"/>
  <c r="E214" i="15"/>
  <c r="D214" i="15"/>
  <c r="F214" i="15" s="1"/>
  <c r="F213" i="15"/>
  <c r="F212" i="15"/>
  <c r="F211" i="15"/>
  <c r="F210" i="15"/>
  <c r="F209" i="15"/>
  <c r="F208" i="15"/>
  <c r="E207" i="15"/>
  <c r="E206" i="15" s="1"/>
  <c r="D207" i="15"/>
  <c r="D206" i="15" s="1"/>
  <c r="F206" i="15" s="1"/>
  <c r="F205" i="15"/>
  <c r="F204" i="15"/>
  <c r="F203" i="15"/>
  <c r="F202" i="15"/>
  <c r="F201" i="15"/>
  <c r="E200" i="15"/>
  <c r="D200" i="15"/>
  <c r="F200" i="15" s="1"/>
  <c r="F199" i="15"/>
  <c r="F198" i="15"/>
  <c r="F197" i="15"/>
  <c r="F196" i="15"/>
  <c r="F195" i="15"/>
  <c r="F194" i="15"/>
  <c r="F193" i="15"/>
  <c r="F192" i="15"/>
  <c r="F191" i="15"/>
  <c r="F190" i="15"/>
  <c r="E189" i="15"/>
  <c r="D189" i="15"/>
  <c r="D181" i="15" s="1"/>
  <c r="F188" i="15"/>
  <c r="F187" i="15"/>
  <c r="F186" i="15"/>
  <c r="F185" i="15"/>
  <c r="E184" i="15"/>
  <c r="D184" i="15"/>
  <c r="F184" i="15" s="1"/>
  <c r="F183" i="15"/>
  <c r="F182" i="15"/>
  <c r="E181" i="15"/>
  <c r="E180" i="15" s="1"/>
  <c r="F177" i="15"/>
  <c r="F176" i="15"/>
  <c r="F175" i="15"/>
  <c r="E174" i="15"/>
  <c r="D174" i="15"/>
  <c r="F174" i="15" s="1"/>
  <c r="F173" i="15"/>
  <c r="F172" i="15"/>
  <c r="F171" i="15"/>
  <c r="F170" i="15"/>
  <c r="F169" i="15"/>
  <c r="E168" i="15"/>
  <c r="D168" i="15"/>
  <c r="F168" i="15" s="1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E153" i="15"/>
  <c r="E150" i="15" s="1"/>
  <c r="D153" i="15"/>
  <c r="F152" i="15"/>
  <c r="F151" i="15"/>
  <c r="D150" i="15"/>
  <c r="F150" i="15" s="1"/>
  <c r="F149" i="15"/>
  <c r="F148" i="15"/>
  <c r="F147" i="15"/>
  <c r="F146" i="15"/>
  <c r="E146" i="15"/>
  <c r="E138" i="15" s="1"/>
  <c r="D146" i="15"/>
  <c r="F145" i="15"/>
  <c r="F144" i="15"/>
  <c r="F143" i="15"/>
  <c r="F142" i="15"/>
  <c r="F141" i="15"/>
  <c r="F140" i="15"/>
  <c r="F139" i="15"/>
  <c r="E139" i="15"/>
  <c r="D139" i="15"/>
  <c r="D138" i="15"/>
  <c r="F138" i="15" s="1"/>
  <c r="F137" i="15"/>
  <c r="F136" i="15"/>
  <c r="F135" i="15"/>
  <c r="F134" i="15"/>
  <c r="F133" i="15"/>
  <c r="F132" i="15"/>
  <c r="F131" i="15"/>
  <c r="F130" i="15"/>
  <c r="E130" i="15"/>
  <c r="D130" i="15"/>
  <c r="F129" i="15"/>
  <c r="F128" i="15"/>
  <c r="F127" i="15"/>
  <c r="F126" i="15"/>
  <c r="F125" i="15"/>
  <c r="F124" i="15"/>
  <c r="E123" i="15"/>
  <c r="E122" i="15" s="1"/>
  <c r="D123" i="15"/>
  <c r="D122" i="15" s="1"/>
  <c r="F122" i="15" s="1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E110" i="15"/>
  <c r="D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E92" i="15"/>
  <c r="E91" i="15" s="1"/>
  <c r="D92" i="15"/>
  <c r="D91" i="15" s="1"/>
  <c r="F91" i="15" s="1"/>
  <c r="F90" i="15"/>
  <c r="F89" i="15"/>
  <c r="F88" i="15"/>
  <c r="F87" i="15"/>
  <c r="F86" i="15"/>
  <c r="F85" i="15"/>
  <c r="F84" i="15"/>
  <c r="F83" i="15"/>
  <c r="E83" i="15"/>
  <c r="D83" i="15"/>
  <c r="E82" i="15"/>
  <c r="D82" i="15"/>
  <c r="F82" i="15" s="1"/>
  <c r="F81" i="15"/>
  <c r="F80" i="15"/>
  <c r="F79" i="15"/>
  <c r="F78" i="15"/>
  <c r="F77" i="15"/>
  <c r="E76" i="15"/>
  <c r="D76" i="15"/>
  <c r="F76" i="15" s="1"/>
  <c r="F75" i="15"/>
  <c r="F74" i="15"/>
  <c r="F73" i="15"/>
  <c r="F72" i="15"/>
  <c r="E71" i="15"/>
  <c r="E70" i="15" s="1"/>
  <c r="D71" i="15"/>
  <c r="F71" i="15" s="1"/>
  <c r="F68" i="15"/>
  <c r="F67" i="15"/>
  <c r="F66" i="15"/>
  <c r="F65" i="15"/>
  <c r="F64" i="15"/>
  <c r="F63" i="15"/>
  <c r="E63" i="15"/>
  <c r="D63" i="15"/>
  <c r="F62" i="15"/>
  <c r="F61" i="15"/>
  <c r="F60" i="15"/>
  <c r="F59" i="15"/>
  <c r="F58" i="15"/>
  <c r="F57" i="15"/>
  <c r="E56" i="15"/>
  <c r="D56" i="15"/>
  <c r="F56" i="15" s="1"/>
  <c r="F55" i="15"/>
  <c r="F54" i="15"/>
  <c r="F53" i="15"/>
  <c r="F52" i="15"/>
  <c r="E52" i="15"/>
  <c r="D52" i="15"/>
  <c r="F51" i="15"/>
  <c r="F50" i="15"/>
  <c r="F49" i="15"/>
  <c r="F48" i="15"/>
  <c r="F47" i="15"/>
  <c r="F46" i="15"/>
  <c r="F45" i="15"/>
  <c r="E45" i="15"/>
  <c r="D45" i="15"/>
  <c r="F44" i="15"/>
  <c r="F43" i="15"/>
  <c r="F42" i="15"/>
  <c r="E41" i="15"/>
  <c r="D41" i="15"/>
  <c r="F41" i="15" s="1"/>
  <c r="F40" i="15"/>
  <c r="F39" i="15"/>
  <c r="F38" i="15"/>
  <c r="F37" i="15"/>
  <c r="F36" i="15"/>
  <c r="E35" i="15"/>
  <c r="D35" i="15"/>
  <c r="F35" i="15" s="1"/>
  <c r="F34" i="15"/>
  <c r="F33" i="15"/>
  <c r="F32" i="15"/>
  <c r="F31" i="15"/>
  <c r="F30" i="15"/>
  <c r="E29" i="15"/>
  <c r="D29" i="15"/>
  <c r="F29" i="15" s="1"/>
  <c r="F28" i="15"/>
  <c r="F27" i="15"/>
  <c r="F26" i="15"/>
  <c r="F25" i="15"/>
  <c r="F24" i="15"/>
  <c r="F23" i="15"/>
  <c r="F22" i="15"/>
  <c r="F21" i="15"/>
  <c r="F20" i="15"/>
  <c r="E19" i="15"/>
  <c r="D19" i="15"/>
  <c r="F19" i="15" s="1"/>
  <c r="F18" i="15"/>
  <c r="F17" i="15"/>
  <c r="F16" i="15"/>
  <c r="F15" i="15"/>
  <c r="F14" i="15"/>
  <c r="E13" i="15"/>
  <c r="E12" i="15" s="1"/>
  <c r="D13" i="15"/>
  <c r="F13" i="15" s="1"/>
  <c r="F11" i="15"/>
  <c r="F10" i="15"/>
  <c r="F9" i="15"/>
  <c r="E8" i="15"/>
  <c r="D8" i="15"/>
  <c r="E44" i="14"/>
  <c r="E38" i="14" s="1"/>
  <c r="D44" i="14"/>
  <c r="E39" i="14"/>
  <c r="D39" i="14"/>
  <c r="D38" i="14" s="1"/>
  <c r="E30" i="14"/>
  <c r="D30" i="14"/>
  <c r="D22" i="14" s="1"/>
  <c r="E23" i="14"/>
  <c r="E22" i="14" s="1"/>
  <c r="D23" i="14"/>
  <c r="E14" i="14"/>
  <c r="D14" i="14"/>
  <c r="E7" i="14"/>
  <c r="D7" i="14"/>
  <c r="D6" i="14" s="1"/>
  <c r="D5" i="14" s="1"/>
  <c r="E6" i="14"/>
  <c r="D104" i="13"/>
  <c r="D97" i="13"/>
  <c r="D92" i="13"/>
  <c r="D87" i="13"/>
  <c r="D82" i="13"/>
  <c r="D77" i="13"/>
  <c r="D72" i="13"/>
  <c r="D67" i="13"/>
  <c r="D62" i="13"/>
  <c r="D57" i="13"/>
  <c r="D52" i="13"/>
  <c r="D51" i="13" s="1"/>
  <c r="D45" i="13" s="1"/>
  <c r="D46" i="13"/>
  <c r="D37" i="13"/>
  <c r="D25" i="13" s="1"/>
  <c r="D44" i="13" s="1"/>
  <c r="D27" i="13"/>
  <c r="D18" i="13"/>
  <c r="D8" i="13"/>
  <c r="D6" i="13"/>
  <c r="I40" i="12"/>
  <c r="G40" i="12"/>
  <c r="B40" i="12"/>
  <c r="I39" i="12"/>
  <c r="G39" i="12"/>
  <c r="B39" i="12"/>
  <c r="I38" i="12"/>
  <c r="G38" i="12"/>
  <c r="B38" i="12"/>
  <c r="I37" i="12"/>
  <c r="G37" i="12"/>
  <c r="B37" i="12"/>
  <c r="I35" i="12"/>
  <c r="H35" i="12"/>
  <c r="G35" i="12"/>
  <c r="B35" i="12"/>
  <c r="I34" i="12"/>
  <c r="H34" i="12"/>
  <c r="G34" i="12"/>
  <c r="B34" i="12"/>
  <c r="I33" i="12"/>
  <c r="H33" i="12"/>
  <c r="G33" i="12"/>
  <c r="B33" i="12"/>
  <c r="I32" i="12"/>
  <c r="H32" i="12"/>
  <c r="G32" i="12"/>
  <c r="B32" i="12"/>
  <c r="I30" i="12"/>
  <c r="H30" i="12"/>
  <c r="G30" i="12"/>
  <c r="B30" i="12"/>
  <c r="I29" i="12"/>
  <c r="H29" i="12"/>
  <c r="G29" i="12"/>
  <c r="B29" i="12"/>
  <c r="I28" i="12"/>
  <c r="H28" i="12"/>
  <c r="G28" i="12"/>
  <c r="B28" i="12"/>
  <c r="I27" i="12"/>
  <c r="H27" i="12"/>
  <c r="G27" i="12"/>
  <c r="B27" i="12"/>
  <c r="I26" i="12"/>
  <c r="H26" i="12"/>
  <c r="G26" i="12"/>
  <c r="B26" i="12"/>
  <c r="I24" i="12"/>
  <c r="H24" i="12"/>
  <c r="G24" i="12"/>
  <c r="B24" i="12"/>
  <c r="I23" i="12"/>
  <c r="H23" i="12"/>
  <c r="G23" i="12"/>
  <c r="B23" i="12"/>
  <c r="I22" i="12"/>
  <c r="H22" i="12"/>
  <c r="G22" i="12"/>
  <c r="B22" i="12"/>
  <c r="I21" i="12"/>
  <c r="H21" i="12"/>
  <c r="G21" i="12"/>
  <c r="B21" i="12"/>
  <c r="I19" i="12"/>
  <c r="H19" i="12"/>
  <c r="G19" i="12"/>
  <c r="B19" i="12"/>
  <c r="I18" i="12"/>
  <c r="H18" i="12"/>
  <c r="G18" i="12"/>
  <c r="B18" i="12"/>
  <c r="I17" i="12"/>
  <c r="H17" i="12"/>
  <c r="G17" i="12"/>
  <c r="B17" i="12"/>
  <c r="I16" i="12"/>
  <c r="H16" i="12"/>
  <c r="G16" i="12"/>
  <c r="B16" i="12"/>
  <c r="I12" i="12"/>
  <c r="H11" i="12"/>
  <c r="I11" i="12" s="1"/>
  <c r="I10" i="12"/>
  <c r="H10" i="12" a="1"/>
  <c r="H10" i="12" s="1"/>
  <c r="H9" i="12"/>
  <c r="I9" i="12" s="1"/>
  <c r="H8" i="12"/>
  <c r="I8" i="12" s="1"/>
  <c r="H7" i="12"/>
  <c r="I7" i="12" s="1"/>
  <c r="E153" i="16" l="1"/>
  <c r="E300" i="16" s="1"/>
  <c r="F165" i="16"/>
  <c r="D153" i="16"/>
  <c r="E309" i="16"/>
  <c r="F362" i="16"/>
  <c r="E431" i="16"/>
  <c r="E646" i="16" s="1"/>
  <c r="F7" i="16"/>
  <c r="D6" i="16"/>
  <c r="F310" i="16"/>
  <c r="D309" i="16"/>
  <c r="F540" i="16"/>
  <c r="E6" i="16"/>
  <c r="E647" i="16"/>
  <c r="E361" i="16"/>
  <c r="E419" i="16" s="1"/>
  <c r="D407" i="16"/>
  <c r="F407" i="16" s="1"/>
  <c r="F8" i="16"/>
  <c r="F264" i="16"/>
  <c r="F315" i="16"/>
  <c r="F367" i="16"/>
  <c r="F427" i="16"/>
  <c r="D604" i="16"/>
  <c r="F604" i="16" s="1"/>
  <c r="D432" i="16"/>
  <c r="F45" i="16"/>
  <c r="F121" i="16"/>
  <c r="F179" i="16"/>
  <c r="F356" i="16"/>
  <c r="F428" i="16"/>
  <c r="F471" i="16"/>
  <c r="F541" i="16"/>
  <c r="F637" i="16"/>
  <c r="F323" i="16"/>
  <c r="F375" i="16"/>
  <c r="E179" i="15"/>
  <c r="D180" i="15"/>
  <c r="F181" i="15"/>
  <c r="D254" i="15"/>
  <c r="F254" i="15" s="1"/>
  <c r="E7" i="15"/>
  <c r="E69" i="15"/>
  <c r="D12" i="15"/>
  <c r="F12" i="15" s="1"/>
  <c r="D70" i="15"/>
  <c r="F123" i="15"/>
  <c r="D262" i="15"/>
  <c r="F262" i="15" s="1"/>
  <c r="D304" i="15"/>
  <c r="F304" i="15" s="1"/>
  <c r="F189" i="15"/>
  <c r="F207" i="15"/>
  <c r="F8" i="15"/>
  <c r="F92" i="15"/>
  <c r="E5" i="14"/>
  <c r="E196" i="11"/>
  <c r="D196" i="11"/>
  <c r="F196" i="11" s="1"/>
  <c r="E62" i="11"/>
  <c r="D62" i="11"/>
  <c r="F62" i="11" s="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7" i="11"/>
  <c r="E296" i="11"/>
  <c r="E295" i="11" s="1"/>
  <c r="D296" i="11"/>
  <c r="F296" i="11" s="1"/>
  <c r="F294" i="11"/>
  <c r="F293" i="11"/>
  <c r="F292" i="11"/>
  <c r="F291" i="11"/>
  <c r="E290" i="11"/>
  <c r="D290" i="11"/>
  <c r="F290" i="11" s="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E276" i="11"/>
  <c r="E273" i="11" s="1"/>
  <c r="D276" i="11"/>
  <c r="D273" i="11" s="1"/>
  <c r="F273" i="11" s="1"/>
  <c r="F275" i="11"/>
  <c r="F274" i="11"/>
  <c r="F272" i="11"/>
  <c r="F271" i="11"/>
  <c r="F270" i="11"/>
  <c r="F269" i="11"/>
  <c r="F268" i="11"/>
  <c r="F267" i="11"/>
  <c r="F266" i="11"/>
  <c r="F265" i="11"/>
  <c r="F264" i="11"/>
  <c r="E263" i="11"/>
  <c r="D263" i="11"/>
  <c r="F263" i="11" s="1"/>
  <c r="F262" i="11"/>
  <c r="F261" i="11"/>
  <c r="F260" i="11"/>
  <c r="E259" i="11"/>
  <c r="D259" i="11"/>
  <c r="F259" i="11" s="1"/>
  <c r="F258" i="11"/>
  <c r="F257" i="11"/>
  <c r="F256" i="11"/>
  <c r="E255" i="11"/>
  <c r="D255" i="11"/>
  <c r="F255" i="11" s="1"/>
  <c r="F253" i="11"/>
  <c r="F252" i="11"/>
  <c r="E251" i="11"/>
  <c r="D251" i="11"/>
  <c r="F251" i="11" s="1"/>
  <c r="F249" i="11"/>
  <c r="F248" i="11"/>
  <c r="E247" i="11"/>
  <c r="D247" i="11"/>
  <c r="F247" i="11" s="1"/>
  <c r="F246" i="11"/>
  <c r="F245" i="11"/>
  <c r="F244" i="11"/>
  <c r="F243" i="11"/>
  <c r="F242" i="11"/>
  <c r="F241" i="11"/>
  <c r="F240" i="11"/>
  <c r="F239" i="11"/>
  <c r="F238" i="11"/>
  <c r="F237" i="11"/>
  <c r="E236" i="11"/>
  <c r="D236" i="11"/>
  <c r="F236" i="11" s="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E219" i="11"/>
  <c r="D219" i="11"/>
  <c r="F219" i="11" s="1"/>
  <c r="F217" i="11"/>
  <c r="F216" i="11"/>
  <c r="F215" i="11"/>
  <c r="F214" i="11"/>
  <c r="F213" i="11"/>
  <c r="F212" i="11"/>
  <c r="F211" i="11"/>
  <c r="E210" i="11"/>
  <c r="D210" i="11"/>
  <c r="F210" i="11" s="1"/>
  <c r="F209" i="11"/>
  <c r="F208" i="11"/>
  <c r="F207" i="11"/>
  <c r="F206" i="11"/>
  <c r="F205" i="11"/>
  <c r="F204" i="11"/>
  <c r="E203" i="11"/>
  <c r="E202" i="11" s="1"/>
  <c r="D203" i="11"/>
  <c r="D202" i="11" s="1"/>
  <c r="F202" i="11" s="1"/>
  <c r="F201" i="11"/>
  <c r="F200" i="11"/>
  <c r="F199" i="11"/>
  <c r="F198" i="11"/>
  <c r="F197" i="11"/>
  <c r="F195" i="11"/>
  <c r="F194" i="11"/>
  <c r="F193" i="11"/>
  <c r="F192" i="11"/>
  <c r="F191" i="11"/>
  <c r="F190" i="11"/>
  <c r="F189" i="11"/>
  <c r="F188" i="11"/>
  <c r="F187" i="11"/>
  <c r="F186" i="11"/>
  <c r="E185" i="11"/>
  <c r="D185" i="11"/>
  <c r="F185" i="11" s="1"/>
  <c r="F184" i="11"/>
  <c r="F183" i="11"/>
  <c r="F182" i="11"/>
  <c r="F181" i="11"/>
  <c r="E180" i="11"/>
  <c r="D180" i="11"/>
  <c r="F180" i="11" s="1"/>
  <c r="F179" i="11"/>
  <c r="F178" i="11"/>
  <c r="F173" i="11"/>
  <c r="F172" i="11"/>
  <c r="F171" i="11"/>
  <c r="E170" i="11"/>
  <c r="D170" i="11"/>
  <c r="F170" i="11" s="1"/>
  <c r="F169" i="11"/>
  <c r="F168" i="11"/>
  <c r="F167" i="11"/>
  <c r="F166" i="11"/>
  <c r="F165" i="11"/>
  <c r="E164" i="11"/>
  <c r="D164" i="11"/>
  <c r="F164" i="11" s="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E149" i="11"/>
  <c r="E146" i="11" s="1"/>
  <c r="D149" i="11"/>
  <c r="F149" i="11" s="1"/>
  <c r="F148" i="11"/>
  <c r="F147" i="11"/>
  <c r="F145" i="11"/>
  <c r="F144" i="11"/>
  <c r="F143" i="11"/>
  <c r="E142" i="11"/>
  <c r="D142" i="11"/>
  <c r="F142" i="11" s="1"/>
  <c r="F141" i="11"/>
  <c r="F140" i="11"/>
  <c r="F139" i="11"/>
  <c r="F138" i="11"/>
  <c r="F137" i="11"/>
  <c r="F136" i="11"/>
  <c r="E135" i="11"/>
  <c r="E134" i="11" s="1"/>
  <c r="D135" i="11"/>
  <c r="D134" i="11" s="1"/>
  <c r="F134" i="11" s="1"/>
  <c r="F133" i="11"/>
  <c r="F132" i="11"/>
  <c r="F131" i="11"/>
  <c r="F130" i="11"/>
  <c r="F129" i="11"/>
  <c r="F128" i="11"/>
  <c r="F127" i="11"/>
  <c r="E126" i="11"/>
  <c r="D126" i="11"/>
  <c r="F125" i="11"/>
  <c r="F124" i="11"/>
  <c r="F123" i="11"/>
  <c r="F122" i="11"/>
  <c r="F121" i="11"/>
  <c r="F120" i="11"/>
  <c r="E119" i="11"/>
  <c r="D119" i="11"/>
  <c r="F119" i="11" s="1"/>
  <c r="F117" i="11"/>
  <c r="F116" i="11"/>
  <c r="F115" i="11"/>
  <c r="F114" i="11"/>
  <c r="F113" i="11"/>
  <c r="F112" i="11"/>
  <c r="F111" i="11"/>
  <c r="F110" i="11"/>
  <c r="F109" i="11"/>
  <c r="F108" i="11"/>
  <c r="F107" i="11"/>
  <c r="E106" i="11"/>
  <c r="D106" i="11"/>
  <c r="F106" i="11" s="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E88" i="11"/>
  <c r="D88" i="11"/>
  <c r="F88" i="11" s="1"/>
  <c r="F86" i="11"/>
  <c r="F85" i="11"/>
  <c r="F84" i="11"/>
  <c r="F83" i="11"/>
  <c r="F82" i="11"/>
  <c r="E81" i="11"/>
  <c r="D81" i="11"/>
  <c r="F81" i="11" s="1"/>
  <c r="F80" i="11"/>
  <c r="F79" i="11"/>
  <c r="F78" i="11"/>
  <c r="F77" i="11"/>
  <c r="F76" i="11"/>
  <c r="E75" i="11"/>
  <c r="D75" i="11"/>
  <c r="F75" i="11" s="1"/>
  <c r="F74" i="11"/>
  <c r="F73" i="11"/>
  <c r="F72" i="11"/>
  <c r="F71" i="11"/>
  <c r="E70" i="11"/>
  <c r="D70" i="11"/>
  <c r="F67" i="11"/>
  <c r="F66" i="11"/>
  <c r="F65" i="11"/>
  <c r="F64" i="11"/>
  <c r="F63" i="11"/>
  <c r="F61" i="11"/>
  <c r="F60" i="11"/>
  <c r="F59" i="11"/>
  <c r="F58" i="11"/>
  <c r="F57" i="11"/>
  <c r="F56" i="11"/>
  <c r="E55" i="11"/>
  <c r="D55" i="11"/>
  <c r="F55" i="11" s="1"/>
  <c r="F54" i="11"/>
  <c r="F53" i="11"/>
  <c r="F52" i="11"/>
  <c r="E51" i="11"/>
  <c r="D51" i="11"/>
  <c r="F51" i="11" s="1"/>
  <c r="F50" i="11"/>
  <c r="F49" i="11"/>
  <c r="F48" i="11"/>
  <c r="F47" i="11"/>
  <c r="F46" i="11"/>
  <c r="F45" i="11"/>
  <c r="E44" i="11"/>
  <c r="D44" i="11"/>
  <c r="F44" i="11" s="1"/>
  <c r="F43" i="11"/>
  <c r="F42" i="11"/>
  <c r="F41" i="11"/>
  <c r="E40" i="11"/>
  <c r="D40" i="11"/>
  <c r="F40" i="11" s="1"/>
  <c r="F39" i="11"/>
  <c r="F38" i="11"/>
  <c r="F37" i="11"/>
  <c r="F36" i="11"/>
  <c r="F35" i="11"/>
  <c r="E34" i="11"/>
  <c r="D34" i="11"/>
  <c r="F34" i="11" s="1"/>
  <c r="F33" i="11"/>
  <c r="F32" i="11"/>
  <c r="F31" i="11"/>
  <c r="F30" i="11"/>
  <c r="F29" i="11"/>
  <c r="E28" i="11"/>
  <c r="D28" i="11"/>
  <c r="F28" i="11" s="1"/>
  <c r="F27" i="11"/>
  <c r="F26" i="11"/>
  <c r="F25" i="11"/>
  <c r="F24" i="11"/>
  <c r="F23" i="11"/>
  <c r="F22" i="11"/>
  <c r="F21" i="11"/>
  <c r="F20" i="11"/>
  <c r="F19" i="11"/>
  <c r="E18" i="11"/>
  <c r="D18" i="11"/>
  <c r="F18" i="11" s="1"/>
  <c r="F17" i="11"/>
  <c r="F16" i="11"/>
  <c r="F15" i="11"/>
  <c r="F14" i="11"/>
  <c r="F13" i="11"/>
  <c r="E12" i="11"/>
  <c r="D12" i="11"/>
  <c r="F10" i="11"/>
  <c r="F9" i="11"/>
  <c r="F8" i="11"/>
  <c r="E7" i="11"/>
  <c r="D7" i="11"/>
  <c r="F7" i="11" s="1"/>
  <c r="E423" i="16" l="1"/>
  <c r="E301" i="16"/>
  <c r="D361" i="16"/>
  <c r="F6" i="16"/>
  <c r="D423" i="16"/>
  <c r="D539" i="16"/>
  <c r="E418" i="16"/>
  <c r="E424" i="16"/>
  <c r="E302" i="16"/>
  <c r="F309" i="16"/>
  <c r="D418" i="16"/>
  <c r="F418" i="16" s="1"/>
  <c r="D300" i="16"/>
  <c r="F153" i="16"/>
  <c r="D431" i="16"/>
  <c r="F432" i="16"/>
  <c r="D179" i="15"/>
  <c r="F179" i="15" s="1"/>
  <c r="F180" i="15"/>
  <c r="F70" i="15"/>
  <c r="D69" i="15"/>
  <c r="F69" i="15" s="1"/>
  <c r="E6" i="15"/>
  <c r="D7" i="15"/>
  <c r="D118" i="11"/>
  <c r="F118" i="11" s="1"/>
  <c r="E87" i="11"/>
  <c r="E218" i="11"/>
  <c r="D11" i="11"/>
  <c r="F11" i="11" s="1"/>
  <c r="E11" i="11"/>
  <c r="E6" i="11" s="1"/>
  <c r="E69" i="11"/>
  <c r="D218" i="11"/>
  <c r="F218" i="11" s="1"/>
  <c r="D177" i="11"/>
  <c r="D69" i="11"/>
  <c r="F69" i="11" s="1"/>
  <c r="F135" i="11"/>
  <c r="D254" i="11"/>
  <c r="F254" i="11" s="1"/>
  <c r="D295" i="11"/>
  <c r="F295" i="11" s="1"/>
  <c r="E118" i="11"/>
  <c r="F126" i="11"/>
  <c r="F203" i="11"/>
  <c r="E177" i="11"/>
  <c r="D87" i="11"/>
  <c r="F87" i="11" s="1"/>
  <c r="E254" i="11"/>
  <c r="E250" i="11" s="1"/>
  <c r="F276" i="11"/>
  <c r="F12" i="11"/>
  <c r="F70" i="11"/>
  <c r="D146" i="11"/>
  <c r="F146" i="11" s="1"/>
  <c r="D6" i="11"/>
  <c r="E28" i="10"/>
  <c r="D28" i="10"/>
  <c r="F1018" i="10"/>
  <c r="F1017" i="10"/>
  <c r="F1016" i="10"/>
  <c r="F1015" i="10"/>
  <c r="F1014" i="10"/>
  <c r="F1013" i="10"/>
  <c r="F1012" i="10"/>
  <c r="F1011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E655" i="10"/>
  <c r="D655" i="10"/>
  <c r="F655" i="10" s="1"/>
  <c r="F654" i="10"/>
  <c r="F653" i="10"/>
  <c r="F652" i="10"/>
  <c r="F650" i="10"/>
  <c r="F641" i="10"/>
  <c r="F640" i="10"/>
  <c r="F637" i="10"/>
  <c r="F636" i="10"/>
  <c r="E635" i="10"/>
  <c r="D635" i="10"/>
  <c r="F635" i="10" s="1"/>
  <c r="F634" i="10"/>
  <c r="F633" i="10"/>
  <c r="E632" i="10"/>
  <c r="D632" i="10"/>
  <c r="F632" i="10" s="1"/>
  <c r="F631" i="10"/>
  <c r="F630" i="10"/>
  <c r="E629" i="10"/>
  <c r="D629" i="10"/>
  <c r="F627" i="10"/>
  <c r="F626" i="10"/>
  <c r="F625" i="10"/>
  <c r="F624" i="10"/>
  <c r="F623" i="10"/>
  <c r="F622" i="10"/>
  <c r="F621" i="10"/>
  <c r="E620" i="10"/>
  <c r="D620" i="10"/>
  <c r="F620" i="10" s="1"/>
  <c r="F619" i="10"/>
  <c r="F618" i="10"/>
  <c r="F617" i="10"/>
  <c r="F616" i="10"/>
  <c r="E615" i="10"/>
  <c r="D615" i="10"/>
  <c r="F615" i="10" s="1"/>
  <c r="F614" i="10"/>
  <c r="F613" i="10"/>
  <c r="F612" i="10"/>
  <c r="F611" i="10"/>
  <c r="F610" i="10"/>
  <c r="F609" i="10"/>
  <c r="E608" i="10"/>
  <c r="D608" i="10"/>
  <c r="F608" i="10" s="1"/>
  <c r="F607" i="10"/>
  <c r="E606" i="10"/>
  <c r="D606" i="10"/>
  <c r="F606" i="10" s="1"/>
  <c r="F605" i="10"/>
  <c r="F604" i="10"/>
  <c r="F603" i="10"/>
  <c r="E602" i="10"/>
  <c r="D602" i="10"/>
  <c r="F602" i="10" s="1"/>
  <c r="F601" i="10"/>
  <c r="F600" i="10"/>
  <c r="F599" i="10"/>
  <c r="F598" i="10"/>
  <c r="E597" i="10"/>
  <c r="D597" i="10"/>
  <c r="F597" i="10" s="1"/>
  <c r="F595" i="10"/>
  <c r="F594" i="10"/>
  <c r="E593" i="10"/>
  <c r="D593" i="10"/>
  <c r="F593" i="10" s="1"/>
  <c r="F592" i="10"/>
  <c r="F591" i="10"/>
  <c r="E590" i="10"/>
  <c r="D590" i="10"/>
  <c r="F590" i="10" s="1"/>
  <c r="F589" i="10"/>
  <c r="E588" i="10"/>
  <c r="D588" i="10"/>
  <c r="F588" i="10" s="1"/>
  <c r="F587" i="10"/>
  <c r="F586" i="10"/>
  <c r="F585" i="10"/>
  <c r="E584" i="10"/>
  <c r="E583" i="10" s="1"/>
  <c r="D584" i="10"/>
  <c r="F584" i="10" s="1"/>
  <c r="F582" i="10"/>
  <c r="F581" i="10"/>
  <c r="E580" i="10"/>
  <c r="D580" i="10"/>
  <c r="F580" i="10" s="1"/>
  <c r="F579" i="10"/>
  <c r="F578" i="10"/>
  <c r="E577" i="10"/>
  <c r="D577" i="10"/>
  <c r="F577" i="10" s="1"/>
  <c r="F576" i="10"/>
  <c r="F575" i="10"/>
  <c r="E574" i="10"/>
  <c r="D574" i="10"/>
  <c r="F574" i="10" s="1"/>
  <c r="F573" i="10"/>
  <c r="F572" i="10"/>
  <c r="E571" i="10"/>
  <c r="E570" i="10" s="1"/>
  <c r="D571" i="10"/>
  <c r="D570" i="10" s="1"/>
  <c r="F570" i="10" s="1"/>
  <c r="F569" i="10"/>
  <c r="F568" i="10"/>
  <c r="F567" i="10"/>
  <c r="F566" i="10"/>
  <c r="F565" i="10"/>
  <c r="F564" i="10"/>
  <c r="F563" i="10"/>
  <c r="F562" i="10"/>
  <c r="E561" i="10"/>
  <c r="D561" i="10"/>
  <c r="F561" i="10" s="1"/>
  <c r="F560" i="10"/>
  <c r="F559" i="10"/>
  <c r="F558" i="10"/>
  <c r="F557" i="10"/>
  <c r="F556" i="10"/>
  <c r="E556" i="10"/>
  <c r="D556" i="10"/>
  <c r="F555" i="10"/>
  <c r="F554" i="10"/>
  <c r="F553" i="10"/>
  <c r="F552" i="10"/>
  <c r="F551" i="10"/>
  <c r="F550" i="10"/>
  <c r="E549" i="10"/>
  <c r="D549" i="10"/>
  <c r="F549" i="10" s="1"/>
  <c r="F548" i="10"/>
  <c r="F547" i="10"/>
  <c r="F546" i="10"/>
  <c r="F545" i="10"/>
  <c r="E544" i="10"/>
  <c r="D544" i="10"/>
  <c r="F544" i="10" s="1"/>
  <c r="F543" i="10"/>
  <c r="F542" i="10"/>
  <c r="E541" i="10"/>
  <c r="D541" i="10"/>
  <c r="F541" i="10" s="1"/>
  <c r="F540" i="10"/>
  <c r="F539" i="10"/>
  <c r="F538" i="10"/>
  <c r="F537" i="10"/>
  <c r="E536" i="10"/>
  <c r="D536" i="10"/>
  <c r="F533" i="10"/>
  <c r="F532" i="10"/>
  <c r="E531" i="10"/>
  <c r="D531" i="10"/>
  <c r="F531" i="10" s="1"/>
  <c r="F530" i="10"/>
  <c r="F529" i="10"/>
  <c r="E528" i="10"/>
  <c r="D528" i="10"/>
  <c r="F527" i="10"/>
  <c r="F526" i="10"/>
  <c r="E525" i="10"/>
  <c r="D525" i="10"/>
  <c r="F525" i="10" s="1"/>
  <c r="F524" i="10"/>
  <c r="F523" i="10"/>
  <c r="E522" i="10"/>
  <c r="D522" i="10"/>
  <c r="F522" i="10" s="1"/>
  <c r="F520" i="10"/>
  <c r="F519" i="10"/>
  <c r="F518" i="10"/>
  <c r="F517" i="10"/>
  <c r="F516" i="10"/>
  <c r="F515" i="10"/>
  <c r="F514" i="10"/>
  <c r="E513" i="10"/>
  <c r="D513" i="10"/>
  <c r="F513" i="10" s="1"/>
  <c r="F512" i="10"/>
  <c r="F511" i="10"/>
  <c r="F510" i="10"/>
  <c r="F509" i="10"/>
  <c r="E508" i="10"/>
  <c r="D508" i="10"/>
  <c r="F508" i="10" s="1"/>
  <c r="F507" i="10"/>
  <c r="F506" i="10"/>
  <c r="F505" i="10"/>
  <c r="F504" i="10"/>
  <c r="F503" i="10"/>
  <c r="F502" i="10"/>
  <c r="E501" i="10"/>
  <c r="D501" i="10"/>
  <c r="F501" i="10" s="1"/>
  <c r="F500" i="10"/>
  <c r="F499" i="10"/>
  <c r="F498" i="10"/>
  <c r="F497" i="10"/>
  <c r="E496" i="10"/>
  <c r="D496" i="10"/>
  <c r="F496" i="10" s="1"/>
  <c r="F495" i="10"/>
  <c r="F494" i="10"/>
  <c r="F493" i="10"/>
  <c r="F492" i="10"/>
  <c r="E491" i="10"/>
  <c r="D491" i="10"/>
  <c r="F491" i="10" s="1"/>
  <c r="F489" i="10"/>
  <c r="F488" i="10"/>
  <c r="E487" i="10"/>
  <c r="D487" i="10"/>
  <c r="F487" i="10" s="1"/>
  <c r="F486" i="10"/>
  <c r="F485" i="10"/>
  <c r="E484" i="10"/>
  <c r="D484" i="10"/>
  <c r="F484" i="10" s="1"/>
  <c r="F483" i="10"/>
  <c r="F482" i="10"/>
  <c r="F481" i="10"/>
  <c r="F480" i="10"/>
  <c r="E479" i="10"/>
  <c r="D479" i="10"/>
  <c r="F479" i="10" s="1"/>
  <c r="F477" i="10"/>
  <c r="F476" i="10"/>
  <c r="E475" i="10"/>
  <c r="D475" i="10"/>
  <c r="F475" i="10" s="1"/>
  <c r="F474" i="10"/>
  <c r="F473" i="10"/>
  <c r="E472" i="10"/>
  <c r="D472" i="10"/>
  <c r="F472" i="10" s="1"/>
  <c r="F471" i="10"/>
  <c r="F470" i="10"/>
  <c r="E469" i="10"/>
  <c r="D469" i="10"/>
  <c r="F469" i="10" s="1"/>
  <c r="F468" i="10"/>
  <c r="F467" i="10"/>
  <c r="E466" i="10"/>
  <c r="D466" i="10"/>
  <c r="F464" i="10"/>
  <c r="F463" i="10"/>
  <c r="F462" i="10"/>
  <c r="F461" i="10"/>
  <c r="F460" i="10"/>
  <c r="F459" i="10"/>
  <c r="F458" i="10"/>
  <c r="F457" i="10"/>
  <c r="E456" i="10"/>
  <c r="D456" i="10"/>
  <c r="F456" i="10" s="1"/>
  <c r="F455" i="10"/>
  <c r="F454" i="10"/>
  <c r="F453" i="10"/>
  <c r="F452" i="10"/>
  <c r="E451" i="10"/>
  <c r="D451" i="10"/>
  <c r="F451" i="10" s="1"/>
  <c r="F450" i="10"/>
  <c r="F449" i="10"/>
  <c r="F448" i="10"/>
  <c r="F447" i="10"/>
  <c r="F446" i="10"/>
  <c r="F445" i="10"/>
  <c r="E444" i="10"/>
  <c r="D444" i="10"/>
  <c r="F444" i="10" s="1"/>
  <c r="F443" i="10"/>
  <c r="F442" i="10"/>
  <c r="F441" i="10"/>
  <c r="F440" i="10"/>
  <c r="E439" i="10"/>
  <c r="D439" i="10"/>
  <c r="F438" i="10"/>
  <c r="F437" i="10"/>
  <c r="E436" i="10"/>
  <c r="D436" i="10"/>
  <c r="F436" i="10" s="1"/>
  <c r="F435" i="10"/>
  <c r="F434" i="10"/>
  <c r="F433" i="10"/>
  <c r="F432" i="10"/>
  <c r="E431" i="10"/>
  <c r="D431" i="10"/>
  <c r="F431" i="10" s="1"/>
  <c r="E427" i="10"/>
  <c r="D427" i="10"/>
  <c r="F427" i="10" s="1"/>
  <c r="E426" i="10"/>
  <c r="D426" i="10"/>
  <c r="E425" i="10"/>
  <c r="D425" i="10"/>
  <c r="F425" i="10" s="1"/>
  <c r="F420" i="10"/>
  <c r="F419" i="10"/>
  <c r="F418" i="10"/>
  <c r="F415" i="10"/>
  <c r="F414" i="10"/>
  <c r="F413" i="10"/>
  <c r="F412" i="10"/>
  <c r="E411" i="10"/>
  <c r="D411" i="10"/>
  <c r="F411" i="10" s="1"/>
  <c r="F410" i="10"/>
  <c r="E409" i="10"/>
  <c r="D409" i="10"/>
  <c r="F409" i="10" s="1"/>
  <c r="F408" i="10"/>
  <c r="F407" i="10"/>
  <c r="E406" i="10"/>
  <c r="E405" i="10" s="1"/>
  <c r="D406" i="10"/>
  <c r="D405" i="10" s="1"/>
  <c r="F405" i="10" s="1"/>
  <c r="F404" i="10"/>
  <c r="F403" i="10"/>
  <c r="F402" i="10"/>
  <c r="F401" i="10"/>
  <c r="E400" i="10"/>
  <c r="D400" i="10"/>
  <c r="F400" i="10" s="1"/>
  <c r="F399" i="10"/>
  <c r="F398" i="10"/>
  <c r="E397" i="10"/>
  <c r="D397" i="10"/>
  <c r="F397" i="10" s="1"/>
  <c r="F396" i="10"/>
  <c r="F395" i="10"/>
  <c r="F394" i="10"/>
  <c r="F393" i="10"/>
  <c r="E392" i="10"/>
  <c r="D392" i="10"/>
  <c r="F392" i="10" s="1"/>
  <c r="F391" i="10"/>
  <c r="F390" i="10"/>
  <c r="F389" i="10"/>
  <c r="F388" i="10"/>
  <c r="E387" i="10"/>
  <c r="D387" i="10"/>
  <c r="F387" i="10" s="1"/>
  <c r="F386" i="10"/>
  <c r="F385" i="10"/>
  <c r="F384" i="10"/>
  <c r="F383" i="10"/>
  <c r="F382" i="10"/>
  <c r="F381" i="10"/>
  <c r="F380" i="10"/>
  <c r="F379" i="10"/>
  <c r="E378" i="10"/>
  <c r="D378" i="10"/>
  <c r="F378" i="10" s="1"/>
  <c r="F377" i="10"/>
  <c r="F376" i="10"/>
  <c r="F375" i="10"/>
  <c r="F374" i="10"/>
  <c r="E373" i="10"/>
  <c r="E372" i="10" s="1"/>
  <c r="D373" i="10"/>
  <c r="F371" i="10"/>
  <c r="F370" i="10"/>
  <c r="F369" i="10"/>
  <c r="F368" i="10"/>
  <c r="F367" i="10"/>
  <c r="F366" i="10"/>
  <c r="E365" i="10"/>
  <c r="D365" i="10"/>
  <c r="F364" i="10"/>
  <c r="F363" i="10"/>
  <c r="F362" i="10"/>
  <c r="E361" i="10"/>
  <c r="D361" i="10"/>
  <c r="F361" i="10" s="1"/>
  <c r="F358" i="10"/>
  <c r="E357" i="10"/>
  <c r="D357" i="10"/>
  <c r="F357" i="10" s="1"/>
  <c r="F356" i="10"/>
  <c r="F355" i="10"/>
  <c r="E354" i="10"/>
  <c r="E353" i="10" s="1"/>
  <c r="D354" i="10"/>
  <c r="D353" i="10" s="1"/>
  <c r="F353" i="10" s="1"/>
  <c r="F352" i="10"/>
  <c r="F351" i="10"/>
  <c r="F350" i="10"/>
  <c r="F349" i="10"/>
  <c r="E348" i="10"/>
  <c r="D348" i="10"/>
  <c r="F348" i="10" s="1"/>
  <c r="F347" i="10"/>
  <c r="F346" i="10"/>
  <c r="E345" i="10"/>
  <c r="D345" i="10"/>
  <c r="F345" i="10" s="1"/>
  <c r="F344" i="10"/>
  <c r="F343" i="10"/>
  <c r="F342" i="10"/>
  <c r="F341" i="10"/>
  <c r="E340" i="10"/>
  <c r="D340" i="10"/>
  <c r="F340" i="10" s="1"/>
  <c r="F339" i="10"/>
  <c r="F338" i="10"/>
  <c r="F337" i="10"/>
  <c r="F336" i="10"/>
  <c r="E335" i="10"/>
  <c r="D335" i="10"/>
  <c r="F335" i="10" s="1"/>
  <c r="F334" i="10"/>
  <c r="F333" i="10"/>
  <c r="F332" i="10"/>
  <c r="F331" i="10"/>
  <c r="F330" i="10"/>
  <c r="F329" i="10"/>
  <c r="F328" i="10"/>
  <c r="F327" i="10"/>
  <c r="E326" i="10"/>
  <c r="D326" i="10"/>
  <c r="F326" i="10" s="1"/>
  <c r="F325" i="10"/>
  <c r="F324" i="10"/>
  <c r="F323" i="10"/>
  <c r="F322" i="10"/>
  <c r="E321" i="10"/>
  <c r="D321" i="10"/>
  <c r="F319" i="10"/>
  <c r="F318" i="10"/>
  <c r="F317" i="10"/>
  <c r="F316" i="10"/>
  <c r="F315" i="10"/>
  <c r="F314" i="10"/>
  <c r="E313" i="10"/>
  <c r="D313" i="10"/>
  <c r="F313" i="10" s="1"/>
  <c r="F312" i="10"/>
  <c r="F311" i="10"/>
  <c r="F310" i="10"/>
  <c r="F309" i="10"/>
  <c r="E309" i="10"/>
  <c r="D309" i="10"/>
  <c r="D308" i="10" s="1"/>
  <c r="F308" i="10" s="1"/>
  <c r="F305" i="10"/>
  <c r="F304" i="10"/>
  <c r="F303" i="10"/>
  <c r="F302" i="10"/>
  <c r="F301" i="10"/>
  <c r="E297" i="10"/>
  <c r="D297" i="10"/>
  <c r="F297" i="10" s="1"/>
  <c r="E296" i="10"/>
  <c r="D296" i="10"/>
  <c r="F296" i="10" s="1"/>
  <c r="F295" i="10"/>
  <c r="F294" i="10"/>
  <c r="F293" i="10"/>
  <c r="F292" i="10"/>
  <c r="F291" i="10"/>
  <c r="F290" i="10"/>
  <c r="F289" i="10"/>
  <c r="E288" i="10"/>
  <c r="D288" i="10"/>
  <c r="F288" i="10" s="1"/>
  <c r="F287" i="10"/>
  <c r="F286" i="10"/>
  <c r="F285" i="10"/>
  <c r="F284" i="10"/>
  <c r="F283" i="10"/>
  <c r="E282" i="10"/>
  <c r="D282" i="10"/>
  <c r="F282" i="10" s="1"/>
  <c r="F281" i="10"/>
  <c r="F280" i="10"/>
  <c r="F279" i="10"/>
  <c r="F278" i="10"/>
  <c r="E277" i="10"/>
  <c r="D277" i="10"/>
  <c r="F277" i="10" s="1"/>
  <c r="F276" i="10"/>
  <c r="F275" i="10"/>
  <c r="F274" i="10"/>
  <c r="E273" i="10"/>
  <c r="D273" i="10"/>
  <c r="F273" i="10" s="1"/>
  <c r="F271" i="10"/>
  <c r="F270" i="10"/>
  <c r="F269" i="10"/>
  <c r="E268" i="10"/>
  <c r="D268" i="10"/>
  <c r="F268" i="10" s="1"/>
  <c r="F267" i="10"/>
  <c r="F266" i="10"/>
  <c r="F265" i="10"/>
  <c r="F264" i="10"/>
  <c r="F263" i="10"/>
  <c r="E262" i="10"/>
  <c r="D262" i="10"/>
  <c r="F262" i="10" s="1"/>
  <c r="F260" i="10"/>
  <c r="F259" i="10"/>
  <c r="F258" i="10"/>
  <c r="F257" i="10"/>
  <c r="E256" i="10"/>
  <c r="D256" i="10"/>
  <c r="F256" i="10" s="1"/>
  <c r="F255" i="10"/>
  <c r="F254" i="10"/>
  <c r="E253" i="10"/>
  <c r="D253" i="10"/>
  <c r="F253" i="10" s="1"/>
  <c r="F252" i="10"/>
  <c r="F251" i="10"/>
  <c r="F250" i="10"/>
  <c r="E249" i="10"/>
  <c r="D249" i="10"/>
  <c r="F249" i="10" s="1"/>
  <c r="F248" i="10"/>
  <c r="F247" i="10"/>
  <c r="F246" i="10"/>
  <c r="E245" i="10"/>
  <c r="D245" i="10"/>
  <c r="F245" i="10" s="1"/>
  <c r="F244" i="10"/>
  <c r="F243" i="10"/>
  <c r="F242" i="10"/>
  <c r="E241" i="10"/>
  <c r="D241" i="10"/>
  <c r="F241" i="10" s="1"/>
  <c r="F240" i="10"/>
  <c r="F239" i="10"/>
  <c r="F238" i="10"/>
  <c r="F237" i="10"/>
  <c r="E236" i="10"/>
  <c r="D236" i="10"/>
  <c r="F236" i="10" s="1"/>
  <c r="F235" i="10"/>
  <c r="F234" i="10"/>
  <c r="E233" i="10"/>
  <c r="D233" i="10"/>
  <c r="F233" i="10" s="1"/>
  <c r="F232" i="10"/>
  <c r="F231" i="10"/>
  <c r="E230" i="10"/>
  <c r="D230" i="10"/>
  <c r="F230" i="10" s="1"/>
  <c r="F228" i="10"/>
  <c r="F227" i="10"/>
  <c r="F226" i="10"/>
  <c r="F225" i="10"/>
  <c r="E224" i="10"/>
  <c r="D224" i="10"/>
  <c r="F224" i="10" s="1"/>
  <c r="F223" i="10"/>
  <c r="F222" i="10"/>
  <c r="E221" i="10"/>
  <c r="E220" i="10" s="1"/>
  <c r="D221" i="10"/>
  <c r="F219" i="10"/>
  <c r="F218" i="10"/>
  <c r="F217" i="10"/>
  <c r="F216" i="10"/>
  <c r="E215" i="10"/>
  <c r="D215" i="10"/>
  <c r="F215" i="10" s="1"/>
  <c r="F214" i="10"/>
  <c r="F213" i="10"/>
  <c r="F212" i="10"/>
  <c r="F211" i="10"/>
  <c r="F210" i="10"/>
  <c r="F209" i="10"/>
  <c r="F208" i="10"/>
  <c r="E207" i="10"/>
  <c r="D207" i="10"/>
  <c r="F207" i="10" s="1"/>
  <c r="F206" i="10"/>
  <c r="F205" i="10"/>
  <c r="F204" i="10"/>
  <c r="F203" i="10"/>
  <c r="E202" i="10"/>
  <c r="D202" i="10"/>
  <c r="F200" i="10"/>
  <c r="F199" i="10"/>
  <c r="F198" i="10"/>
  <c r="F197" i="10"/>
  <c r="F196" i="10"/>
  <c r="F195" i="10"/>
  <c r="F194" i="10"/>
  <c r="E193" i="10"/>
  <c r="D193" i="10"/>
  <c r="F193" i="10" s="1"/>
  <c r="F192" i="10"/>
  <c r="F191" i="10"/>
  <c r="F190" i="10"/>
  <c r="F189" i="10"/>
  <c r="E188" i="10"/>
  <c r="D188" i="10"/>
  <c r="F188" i="10" s="1"/>
  <c r="F187" i="10"/>
  <c r="F186" i="10"/>
  <c r="F185" i="10"/>
  <c r="F184" i="10"/>
  <c r="F183" i="10"/>
  <c r="F182" i="10"/>
  <c r="F181" i="10"/>
  <c r="F180" i="10"/>
  <c r="F179" i="10"/>
  <c r="F178" i="10"/>
  <c r="E177" i="10"/>
  <c r="D177" i="10"/>
  <c r="F177" i="10" s="1"/>
  <c r="F176" i="10"/>
  <c r="F175" i="10"/>
  <c r="F174" i="10"/>
  <c r="F173" i="10"/>
  <c r="F172" i="10"/>
  <c r="F171" i="10"/>
  <c r="F170" i="10"/>
  <c r="F169" i="10"/>
  <c r="E169" i="10"/>
  <c r="D169" i="10"/>
  <c r="F168" i="10"/>
  <c r="F167" i="10"/>
  <c r="F166" i="10"/>
  <c r="F165" i="10"/>
  <c r="E164" i="10"/>
  <c r="D164" i="10"/>
  <c r="D163" i="10" s="1"/>
  <c r="F162" i="10"/>
  <c r="F161" i="10"/>
  <c r="F160" i="10"/>
  <c r="E159" i="10"/>
  <c r="D159" i="10"/>
  <c r="F159" i="10" s="1"/>
  <c r="F158" i="10"/>
  <c r="F157" i="10"/>
  <c r="F156" i="10"/>
  <c r="F155" i="10"/>
  <c r="F154" i="10"/>
  <c r="E153" i="10"/>
  <c r="E152" i="10" s="1"/>
  <c r="D153" i="10"/>
  <c r="F153" i="10" s="1"/>
  <c r="D152" i="10"/>
  <c r="F152" i="10" s="1"/>
  <c r="F150" i="10"/>
  <c r="F149" i="10"/>
  <c r="F148" i="10"/>
  <c r="F147" i="10"/>
  <c r="F146" i="10"/>
  <c r="F145" i="10"/>
  <c r="F144" i="10"/>
  <c r="F143" i="10"/>
  <c r="F142" i="10"/>
  <c r="F141" i="10"/>
  <c r="E140" i="10"/>
  <c r="E139" i="10" s="1"/>
  <c r="D140" i="10"/>
  <c r="F140" i="10" s="1"/>
  <c r="F138" i="10"/>
  <c r="F137" i="10"/>
  <c r="F136" i="10"/>
  <c r="F135" i="10"/>
  <c r="E134" i="10"/>
  <c r="E133" i="10" s="1"/>
  <c r="D134" i="10"/>
  <c r="D133" i="10" s="1"/>
  <c r="F133" i="10" s="1"/>
  <c r="F132" i="10"/>
  <c r="F131" i="10"/>
  <c r="F130" i="10"/>
  <c r="F129" i="10"/>
  <c r="E128" i="10"/>
  <c r="D128" i="10"/>
  <c r="F128" i="10" s="1"/>
  <c r="F127" i="10"/>
  <c r="F126" i="10"/>
  <c r="E125" i="10"/>
  <c r="D125" i="10"/>
  <c r="F123" i="10"/>
  <c r="F122" i="10"/>
  <c r="F121" i="10"/>
  <c r="F120" i="10"/>
  <c r="E119" i="10"/>
  <c r="D119" i="10"/>
  <c r="F119" i="10" s="1"/>
  <c r="F118" i="10"/>
  <c r="F117" i="10"/>
  <c r="F116" i="10"/>
  <c r="F115" i="10"/>
  <c r="F114" i="10"/>
  <c r="F113" i="10"/>
  <c r="F112" i="10"/>
  <c r="E111" i="10"/>
  <c r="D111" i="10"/>
  <c r="F111" i="10" s="1"/>
  <c r="F110" i="10"/>
  <c r="F109" i="10"/>
  <c r="F108" i="10"/>
  <c r="F107" i="10"/>
  <c r="F106" i="10"/>
  <c r="E106" i="10"/>
  <c r="E105" i="10" s="1"/>
  <c r="D106" i="10"/>
  <c r="D105" i="10" s="1"/>
  <c r="F104" i="10"/>
  <c r="F103" i="10"/>
  <c r="F102" i="10"/>
  <c r="F101" i="10"/>
  <c r="F100" i="10"/>
  <c r="F99" i="10"/>
  <c r="F98" i="10"/>
  <c r="E97" i="10"/>
  <c r="D97" i="10"/>
  <c r="F97" i="10" s="1"/>
  <c r="F96" i="10"/>
  <c r="F95" i="10"/>
  <c r="F94" i="10"/>
  <c r="F93" i="10"/>
  <c r="F92" i="10"/>
  <c r="F91" i="10"/>
  <c r="E90" i="10"/>
  <c r="D90" i="10"/>
  <c r="F90" i="10" s="1"/>
  <c r="F89" i="10"/>
  <c r="F88" i="10"/>
  <c r="F87" i="10"/>
  <c r="F86" i="10"/>
  <c r="F85" i="10"/>
  <c r="F84" i="10"/>
  <c r="F83" i="10"/>
  <c r="E82" i="10"/>
  <c r="D82" i="10"/>
  <c r="F82" i="10" s="1"/>
  <c r="F80" i="10"/>
  <c r="F79" i="10"/>
  <c r="F78" i="10"/>
  <c r="F77" i="10"/>
  <c r="E76" i="10"/>
  <c r="D76" i="10"/>
  <c r="F76" i="10" s="1"/>
  <c r="F75" i="10"/>
  <c r="F74" i="10"/>
  <c r="E73" i="10"/>
  <c r="D73" i="10"/>
  <c r="F73" i="10" s="1"/>
  <c r="F72" i="10"/>
  <c r="F71" i="10"/>
  <c r="E70" i="10"/>
  <c r="D70" i="10"/>
  <c r="F70" i="10" s="1"/>
  <c r="F69" i="10"/>
  <c r="F68" i="10"/>
  <c r="E67" i="10"/>
  <c r="D67" i="10"/>
  <c r="F67" i="10" s="1"/>
  <c r="F66" i="10"/>
  <c r="F65" i="10"/>
  <c r="F64" i="10"/>
  <c r="E63" i="10"/>
  <c r="D63" i="10"/>
  <c r="F63" i="10" s="1"/>
  <c r="F62" i="10"/>
  <c r="F61" i="10"/>
  <c r="E60" i="10"/>
  <c r="D60" i="10"/>
  <c r="F60" i="10" s="1"/>
  <c r="F59" i="10"/>
  <c r="F58" i="10"/>
  <c r="E57" i="10"/>
  <c r="D57" i="10"/>
  <c r="F57" i="10" s="1"/>
  <c r="F56" i="10"/>
  <c r="F55" i="10"/>
  <c r="F54" i="10"/>
  <c r="F53" i="10"/>
  <c r="E52" i="10"/>
  <c r="D52" i="10"/>
  <c r="F52" i="10" s="1"/>
  <c r="F51" i="10"/>
  <c r="F50" i="10"/>
  <c r="E49" i="10"/>
  <c r="D49" i="10"/>
  <c r="F49" i="10" s="1"/>
  <c r="F47" i="10"/>
  <c r="F46" i="10"/>
  <c r="F45" i="10"/>
  <c r="F44" i="10"/>
  <c r="E43" i="10"/>
  <c r="E42" i="10" s="1"/>
  <c r="D43" i="10"/>
  <c r="D42" i="10" s="1"/>
  <c r="F42" i="10" s="1"/>
  <c r="F41" i="10"/>
  <c r="F40" i="10"/>
  <c r="F39" i="10"/>
  <c r="E38" i="10"/>
  <c r="D38" i="10"/>
  <c r="F38" i="10" s="1"/>
  <c r="F37" i="10"/>
  <c r="F36" i="10"/>
  <c r="E35" i="10"/>
  <c r="D35" i="10"/>
  <c r="F35" i="10" s="1"/>
  <c r="F34" i="10"/>
  <c r="F33" i="10"/>
  <c r="F32" i="10"/>
  <c r="F31" i="10"/>
  <c r="F30" i="10"/>
  <c r="F29" i="10"/>
  <c r="F28" i="10"/>
  <c r="F27" i="10"/>
  <c r="F26" i="10"/>
  <c r="F25" i="10"/>
  <c r="F24" i="10"/>
  <c r="F23" i="10"/>
  <c r="E22" i="10"/>
  <c r="D22" i="10"/>
  <c r="F22" i="10" s="1"/>
  <c r="F21" i="10"/>
  <c r="F20" i="10"/>
  <c r="F19" i="10"/>
  <c r="F18" i="10"/>
  <c r="F17" i="10"/>
  <c r="E16" i="10"/>
  <c r="D16" i="10"/>
  <c r="F16" i="10" s="1"/>
  <c r="F15" i="10"/>
  <c r="F14" i="10"/>
  <c r="F13" i="10"/>
  <c r="F12" i="10"/>
  <c r="F11" i="10"/>
  <c r="F10" i="10"/>
  <c r="F9" i="10"/>
  <c r="F8" i="10"/>
  <c r="E7" i="10"/>
  <c r="D7" i="10"/>
  <c r="I12" i="9"/>
  <c r="H11" i="9"/>
  <c r="I11" i="9" s="1"/>
  <c r="I10" i="9"/>
  <c r="H10" i="9" a="1"/>
  <c r="H10" i="9" s="1"/>
  <c r="H9" i="9"/>
  <c r="I9" i="9" s="1"/>
  <c r="H8" i="9"/>
  <c r="I8" i="9" s="1"/>
  <c r="H7" i="9"/>
  <c r="I7" i="9" s="1"/>
  <c r="E43" i="8"/>
  <c r="D43" i="8"/>
  <c r="E38" i="8"/>
  <c r="E37" i="8" s="1"/>
  <c r="D38" i="8"/>
  <c r="D37" i="8" s="1"/>
  <c r="E29" i="8"/>
  <c r="E21" i="8" s="1"/>
  <c r="D29" i="8"/>
  <c r="E22" i="8"/>
  <c r="D22" i="8"/>
  <c r="E13" i="8"/>
  <c r="D13" i="8"/>
  <c r="D5" i="8" s="1"/>
  <c r="E6" i="8"/>
  <c r="E5" i="8" s="1"/>
  <c r="D6" i="8"/>
  <c r="D24" i="7"/>
  <c r="D103" i="7"/>
  <c r="D96" i="7"/>
  <c r="D91" i="7"/>
  <c r="D86" i="7"/>
  <c r="D81" i="7"/>
  <c r="D76" i="7"/>
  <c r="D71" i="7"/>
  <c r="D66" i="7"/>
  <c r="D61" i="7"/>
  <c r="D56" i="7"/>
  <c r="D51" i="7"/>
  <c r="D45" i="7"/>
  <c r="D36" i="7"/>
  <c r="D26" i="7"/>
  <c r="D17" i="7"/>
  <c r="D7" i="7"/>
  <c r="D5" i="7" s="1"/>
  <c r="E650" i="16" l="1"/>
  <c r="E425" i="16"/>
  <c r="F431" i="16"/>
  <c r="D646" i="16"/>
  <c r="F646" i="16" s="1"/>
  <c r="F539" i="16"/>
  <c r="D647" i="16"/>
  <c r="F647" i="16" s="1"/>
  <c r="F423" i="16"/>
  <c r="D650" i="16"/>
  <c r="D424" i="16"/>
  <c r="D302" i="16"/>
  <c r="F302" i="16" s="1"/>
  <c r="F300" i="16"/>
  <c r="D301" i="16"/>
  <c r="F301" i="16" s="1"/>
  <c r="D419" i="16"/>
  <c r="F419" i="16" s="1"/>
  <c r="F361" i="16"/>
  <c r="E651" i="16"/>
  <c r="E653" i="16" s="1"/>
  <c r="E426" i="16"/>
  <c r="D6" i="15"/>
  <c r="F6" i="15" s="1"/>
  <c r="F7" i="15"/>
  <c r="E628" i="10"/>
  <c r="E596" i="10"/>
  <c r="E308" i="10"/>
  <c r="D647" i="10"/>
  <c r="F647" i="10" s="1"/>
  <c r="E176" i="11"/>
  <c r="D21" i="8"/>
  <c r="D4" i="8" s="1"/>
  <c r="D50" i="7"/>
  <c r="D44" i="7" s="1"/>
  <c r="D43" i="7"/>
  <c r="D176" i="11"/>
  <c r="F176" i="11" s="1"/>
  <c r="E68" i="11"/>
  <c r="E5" i="11" s="1"/>
  <c r="D250" i="11"/>
  <c r="F250" i="11" s="1"/>
  <c r="F177" i="11"/>
  <c r="E175" i="11"/>
  <c r="D68" i="11"/>
  <c r="F68" i="11" s="1"/>
  <c r="F6" i="11"/>
  <c r="D220" i="10"/>
  <c r="F220" i="10" s="1"/>
  <c r="E478" i="10"/>
  <c r="D628" i="10"/>
  <c r="F628" i="10" s="1"/>
  <c r="E229" i="10"/>
  <c r="D229" i="10"/>
  <c r="F229" i="10" s="1"/>
  <c r="E646" i="10"/>
  <c r="E6" i="10"/>
  <c r="E360" i="10"/>
  <c r="E359" i="10" s="1"/>
  <c r="D201" i="10"/>
  <c r="F201" i="10" s="1"/>
  <c r="D320" i="10"/>
  <c r="D307" i="10" s="1"/>
  <c r="F105" i="10"/>
  <c r="D124" i="10"/>
  <c r="F124" i="10" s="1"/>
  <c r="E261" i="10"/>
  <c r="D478" i="10"/>
  <c r="F478" i="10" s="1"/>
  <c r="F571" i="10"/>
  <c r="E490" i="10"/>
  <c r="D6" i="10"/>
  <c r="F6" i="10" s="1"/>
  <c r="E163" i="10"/>
  <c r="E272" i="10"/>
  <c r="E647" i="10"/>
  <c r="F221" i="10"/>
  <c r="D490" i="10"/>
  <c r="F490" i="10" s="1"/>
  <c r="E535" i="10"/>
  <c r="E534" i="10" s="1"/>
  <c r="D583" i="10"/>
  <c r="F583" i="10" s="1"/>
  <c r="D272" i="10"/>
  <c r="F272" i="10" s="1"/>
  <c r="F125" i="10"/>
  <c r="F164" i="10"/>
  <c r="E320" i="10"/>
  <c r="D139" i="10"/>
  <c r="F139" i="10" s="1"/>
  <c r="D261" i="10"/>
  <c r="F261" i="10" s="1"/>
  <c r="E48" i="10"/>
  <c r="E81" i="10"/>
  <c r="E201" i="10"/>
  <c r="D360" i="10"/>
  <c r="D372" i="10"/>
  <c r="F372" i="10" s="1"/>
  <c r="D430" i="10"/>
  <c r="D465" i="10"/>
  <c r="F465" i="10" s="1"/>
  <c r="E521" i="10"/>
  <c r="D521" i="10"/>
  <c r="F521" i="10" s="1"/>
  <c r="E124" i="10"/>
  <c r="E430" i="10"/>
  <c r="E465" i="10"/>
  <c r="D535" i="10"/>
  <c r="F535" i="10" s="1"/>
  <c r="E307" i="10"/>
  <c r="F430" i="10"/>
  <c r="F163" i="10"/>
  <c r="F320" i="10"/>
  <c r="D646" i="10"/>
  <c r="F646" i="10" s="1"/>
  <c r="F7" i="10"/>
  <c r="D48" i="10"/>
  <c r="F48" i="10" s="1"/>
  <c r="F365" i="10"/>
  <c r="D596" i="10"/>
  <c r="F596" i="10" s="1"/>
  <c r="F43" i="10"/>
  <c r="F354" i="10"/>
  <c r="F406" i="10"/>
  <c r="F426" i="10"/>
  <c r="F439" i="10"/>
  <c r="F466" i="10"/>
  <c r="F528" i="10"/>
  <c r="F536" i="10"/>
  <c r="F629" i="10"/>
  <c r="F202" i="10"/>
  <c r="F321" i="10"/>
  <c r="F373" i="10"/>
  <c r="D81" i="10"/>
  <c r="F81" i="10" s="1"/>
  <c r="F134" i="10"/>
  <c r="E4" i="8"/>
  <c r="F650" i="16" l="1"/>
  <c r="F424" i="16"/>
  <c r="D651" i="16"/>
  <c r="D426" i="16"/>
  <c r="F426" i="16" s="1"/>
  <c r="D425" i="16"/>
  <c r="F425" i="16" s="1"/>
  <c r="E652" i="16"/>
  <c r="E656" i="16" s="1"/>
  <c r="D175" i="11"/>
  <c r="F175" i="11" s="1"/>
  <c r="D5" i="11"/>
  <c r="F5" i="11" s="1"/>
  <c r="E417" i="10"/>
  <c r="D534" i="10"/>
  <c r="F534" i="10" s="1"/>
  <c r="D359" i="10"/>
  <c r="D416" i="10" s="1"/>
  <c r="F416" i="10" s="1"/>
  <c r="E151" i="10"/>
  <c r="E298" i="10" s="1"/>
  <c r="E422" i="10" s="1"/>
  <c r="E5" i="10"/>
  <c r="E421" i="10" s="1"/>
  <c r="F360" i="10"/>
  <c r="D429" i="10"/>
  <c r="F429" i="10" s="1"/>
  <c r="E429" i="10"/>
  <c r="E638" i="10" s="1"/>
  <c r="E639" i="10"/>
  <c r="D151" i="10"/>
  <c r="F151" i="10" s="1"/>
  <c r="F359" i="10"/>
  <c r="F307" i="10"/>
  <c r="D5" i="10"/>
  <c r="E416" i="10"/>
  <c r="F651" i="16" l="1"/>
  <c r="D653" i="16"/>
  <c r="D652" i="16"/>
  <c r="E657" i="16"/>
  <c r="D417" i="10"/>
  <c r="F417" i="10" s="1"/>
  <c r="D298" i="10"/>
  <c r="E300" i="10"/>
  <c r="D638" i="10"/>
  <c r="F638" i="10" s="1"/>
  <c r="D639" i="10"/>
  <c r="F639" i="10" s="1"/>
  <c r="E299" i="10"/>
  <c r="E642" i="10"/>
  <c r="E423" i="10"/>
  <c r="E643" i="10"/>
  <c r="E424" i="10"/>
  <c r="F298" i="10"/>
  <c r="D422" i="10"/>
  <c r="D300" i="10"/>
  <c r="F300" i="10" s="1"/>
  <c r="D299" i="10"/>
  <c r="F299" i="10" s="1"/>
  <c r="F5" i="10"/>
  <c r="D421" i="10"/>
  <c r="D656" i="16" l="1"/>
  <c r="F656" i="16" s="1"/>
  <c r="F652" i="16"/>
  <c r="D657" i="16"/>
  <c r="F657" i="16" s="1"/>
  <c r="F653" i="16"/>
  <c r="E645" i="10"/>
  <c r="F422" i="10"/>
  <c r="D643" i="10"/>
  <c r="D424" i="10"/>
  <c r="F424" i="10" s="1"/>
  <c r="F421" i="10"/>
  <c r="D642" i="10"/>
  <c r="D423" i="10"/>
  <c r="F423" i="10" s="1"/>
  <c r="E644" i="10"/>
  <c r="E648" i="10" l="1"/>
  <c r="D644" i="10"/>
  <c r="F642" i="10"/>
  <c r="F643" i="10"/>
  <c r="D645" i="10"/>
  <c r="E649" i="10"/>
  <c r="D649" i="10" l="1"/>
  <c r="F649" i="10" s="1"/>
  <c r="F645" i="10"/>
  <c r="D648" i="10"/>
  <c r="F648" i="10" s="1"/>
  <c r="F644" i="10"/>
</calcChain>
</file>

<file path=xl/sharedStrings.xml><?xml version="1.0" encoding="utf-8"?>
<sst xmlns="http://schemas.openxmlformats.org/spreadsheetml/2006/main" count="7995" uniqueCount="3152">
  <si>
    <t>REFERENTNA STRANICA</t>
  </si>
  <si>
    <t>Izvještaji proračuna, proračunskih i izvanproračunskih korisnika</t>
  </si>
  <si>
    <t>RKP:</t>
  </si>
  <si>
    <t>Popunjen</t>
  </si>
  <si>
    <t>Broj pogrešaka</t>
  </si>
  <si>
    <t>Pregled 
popunjenosti
obrazaca i 
stanje kontrola:</t>
  </si>
  <si>
    <t>PR-RAS</t>
  </si>
  <si>
    <t>Naziv obveznika:</t>
  </si>
  <si>
    <t>BILANCA</t>
  </si>
  <si>
    <t>RAS funkcijski</t>
  </si>
  <si>
    <t>Razina:</t>
  </si>
  <si>
    <t>P-VRIO</t>
  </si>
  <si>
    <t>OBVEZE</t>
  </si>
  <si>
    <t>Oznaka razdoblja:</t>
  </si>
  <si>
    <t>KONTROLE IZMEĐU DVA RAZLIČITA OBRASCA</t>
  </si>
  <si>
    <t>Obrazac</t>
  </si>
  <si>
    <t>Opis stavke</t>
  </si>
  <si>
    <t>Šifra</t>
  </si>
  <si>
    <t>Stanje 1. siječnja</t>
  </si>
  <si>
    <t>Stanje 31. prosinca</t>
  </si>
  <si>
    <t>Ostvareno u izvještajnom razdoblju preth. godine</t>
  </si>
  <si>
    <t>Ostvareno u izvještajnom razdoblju 
tekuće godine</t>
  </si>
  <si>
    <t>RAS-funkcijski</t>
  </si>
  <si>
    <t>Iznos povećanja</t>
  </si>
  <si>
    <t>Iznos smanjenja</t>
  </si>
  <si>
    <t>Stanje na kraju izvještajnog razdoblja</t>
  </si>
  <si>
    <t>-</t>
  </si>
  <si>
    <t>Potpis osobe odgovorne za računovodstvo</t>
  </si>
  <si>
    <t>Potpis odgovorne osobe subjekta i pečat</t>
  </si>
  <si>
    <t>IZVJEŠTAJ O PRIHODIMA I RASHODIMA, PRIMICIMA I IZDACIMA</t>
  </si>
  <si>
    <t>Račun iz Rač. plana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</si>
  <si>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</si>
  <si>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</si>
  <si>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</si>
  <si>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</si>
  <si>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</si>
  <si>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</si>
  <si>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</si>
  <si>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611</t>
  </si>
  <si>
    <t>6111</t>
  </si>
  <si>
    <t>6112</t>
  </si>
  <si>
    <t>6113</t>
  </si>
  <si>
    <t>6114</t>
  </si>
  <si>
    <t>6115</t>
  </si>
  <si>
    <t>6116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</si>
  <si>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</si>
  <si>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</si>
  <si>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</si>
  <si>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</si>
  <si>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</si>
  <si>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</si>
  <si>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</si>
  <si>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</si>
  <si>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</si>
  <si>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</si>
  <si>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</si>
  <si>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</si>
  <si>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</si>
  <si>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</si>
  <si>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</si>
  <si>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</si>
  <si>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</si>
  <si>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</si>
  <si>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</si>
  <si>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</si>
  <si>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</si>
  <si>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</si>
  <si>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</si>
  <si>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</si>
  <si>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</si>
  <si>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</si>
  <si>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</si>
  <si>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</si>
  <si>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</si>
  <si>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</si>
  <si>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</si>
  <si>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</si>
  <si>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</si>
  <si>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</si>
  <si>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</si>
  <si>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</si>
  <si>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</si>
  <si>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</si>
  <si>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</si>
  <si>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</si>
  <si>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</si>
  <si>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</si>
  <si>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</si>
  <si>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</si>
  <si>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</si>
  <si>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</si>
  <si>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</si>
  <si>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</si>
  <si>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</si>
  <si>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</si>
  <si>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</si>
  <si>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</si>
  <si>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</si>
  <si>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</si>
  <si>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</si>
  <si>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</si>
  <si>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</si>
  <si>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</si>
  <si>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</si>
  <si>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</si>
  <si>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</si>
  <si>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</si>
  <si>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</si>
  <si>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</si>
  <si>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</si>
  <si>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</si>
  <si>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(šifre 631+632+633+634+635+636+637+638+639)</t>
  </si>
  <si>
    <t>63</t>
  </si>
  <si>
    <t>Pomoći od inozemnih vlada (šifre 6311+6312)</t>
  </si>
  <si>
    <t>631</t>
  </si>
  <si>
    <t>Tekuće pomoći od inozemnih vlada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</si>
  <si>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</si>
  <si>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</si>
  <si>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</si>
  <si>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</si>
  <si>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</si>
  <si>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</si>
  <si>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</si>
  <si>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</si>
  <si>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</si>
  <si>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</si>
  <si>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</si>
  <si>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</si>
  <si>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</si>
  <si>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633</t>
  </si>
  <si>
    <t>6331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</si>
  <si>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</si>
  <si>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</si>
  <si>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</si>
  <si>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</si>
  <si>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</si>
  <si>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</si>
  <si>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</si>
  <si>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</si>
  <si>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</si>
  <si>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</si>
  <si>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</si>
  <si>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</si>
  <si>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6353</t>
  </si>
  <si>
    <t>Pomoći fiskalnog izravnanja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</si>
  <si>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</si>
  <si>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</si>
  <si>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</si>
  <si>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</si>
  <si>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</si>
  <si>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</si>
  <si>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</si>
  <si>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6371</t>
  </si>
  <si>
    <t>6372</t>
  </si>
  <si>
    <t>638</t>
  </si>
  <si>
    <t>6381</t>
  </si>
  <si>
    <t>6382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</si>
  <si>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</si>
  <si>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</si>
  <si>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</si>
  <si>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</si>
  <si>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</si>
  <si>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</si>
  <si>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</si>
  <si>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</si>
  <si>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</si>
  <si>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</si>
  <si>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</si>
  <si>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</si>
  <si>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</si>
  <si>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</si>
  <si>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</si>
  <si>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</si>
  <si>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</si>
  <si>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</si>
  <si>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</si>
  <si>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</si>
  <si>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</si>
  <si>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</si>
  <si>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</si>
  <si>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</si>
  <si>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</si>
  <si>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</si>
  <si>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</si>
  <si>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</si>
  <si>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</si>
  <si>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</si>
  <si>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</si>
  <si>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</si>
  <si>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</si>
  <si>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</si>
  <si>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</si>
  <si>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</si>
  <si>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</si>
  <si>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</si>
  <si>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</si>
  <si>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</si>
  <si>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</si>
  <si>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</si>
  <si>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</si>
  <si>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</si>
  <si>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</si>
  <si>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</si>
  <si>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</si>
  <si>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</si>
  <si>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</si>
  <si>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</si>
  <si>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</si>
  <si>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</si>
  <si>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</si>
  <si>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</si>
  <si>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</si>
  <si>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</si>
  <si>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</si>
  <si>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</si>
  <si>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</si>
  <si>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</si>
  <si>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</si>
  <si>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</si>
  <si>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</si>
  <si>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</si>
  <si>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</si>
  <si>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</si>
  <si>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</si>
  <si>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</si>
  <si>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</si>
  <si>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</si>
  <si>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</si>
  <si>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</si>
  <si>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</si>
  <si>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</si>
  <si>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</si>
  <si>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</si>
  <si>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</si>
  <si>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</si>
  <si>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</si>
  <si>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</si>
  <si>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</si>
  <si>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</si>
  <si>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</si>
  <si>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</si>
  <si>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</si>
  <si>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</si>
  <si>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</si>
  <si>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</si>
  <si>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</si>
  <si>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</si>
  <si>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</si>
  <si>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</si>
  <si>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t>654</t>
  </si>
  <si>
    <t>Prihodi od prodaje proizvoda i robe te pruženih usluga, prihodi od donacija te povrati po protestiranim jamstvima (šifre 661+663)</t>
  </si>
  <si>
    <t>66</t>
  </si>
  <si>
    <t>Prihodi od prodaje proizvoda i robe te pruženih usluga (šifre 6614+6615)</t>
  </si>
  <si>
    <t>661</t>
  </si>
  <si>
    <t>Prihodi od prodaje proizvoda i robe</t>
  </si>
  <si>
    <t>6614</t>
  </si>
  <si>
    <t>Prihodi od pruženih usluga</t>
  </si>
  <si>
    <t>6615</t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</si>
  <si>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</si>
  <si>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</si>
  <si>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</si>
  <si>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</si>
  <si>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</si>
  <si>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</si>
  <si>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</si>
  <si>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</si>
  <si>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</si>
  <si>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</si>
  <si>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</si>
  <si>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</si>
  <si>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</si>
  <si>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</si>
  <si>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</si>
  <si>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</si>
  <si>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</si>
  <si>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</si>
  <si>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</si>
  <si>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</si>
  <si>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</si>
  <si>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</si>
  <si>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</si>
  <si>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</si>
  <si>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</si>
  <si>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</si>
  <si>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</si>
  <si>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</si>
  <si>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</si>
  <si>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</si>
  <si>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6814</t>
  </si>
  <si>
    <r>
      <t xml:space="preserve">Kazne za prometne i ostale prekršaje </t>
    </r>
    <r>
      <rPr>
        <sz val="9"/>
        <color theme="1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</si>
  <si>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</si>
  <si>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</si>
  <si>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</si>
  <si>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</si>
  <si>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</si>
  <si>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</si>
  <si>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</si>
  <si>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</si>
  <si>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</si>
  <si>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</si>
  <si>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</si>
  <si>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</si>
  <si>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</si>
  <si>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</si>
  <si>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</si>
  <si>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</si>
  <si>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Plaće za redovan rad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</si>
  <si>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</si>
  <si>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</si>
  <si>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</si>
  <si>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</si>
  <si>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</si>
  <si>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</si>
  <si>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</si>
  <si>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</si>
  <si>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</si>
  <si>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</si>
  <si>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</si>
  <si>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</si>
  <si>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</si>
  <si>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</si>
  <si>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</si>
  <si>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</si>
  <si>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32</t>
  </si>
  <si>
    <t>Naknade troškova zaposlenima (šifre 3211 do 3214)</t>
  </si>
  <si>
    <t>321</t>
  </si>
  <si>
    <t>Službena putovanja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</si>
  <si>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</si>
  <si>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</si>
  <si>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</si>
  <si>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</si>
  <si>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</si>
  <si>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</si>
  <si>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</si>
  <si>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</si>
  <si>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</si>
  <si>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</si>
  <si>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</si>
  <si>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</si>
  <si>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</si>
  <si>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</si>
  <si>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</si>
  <si>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</si>
  <si>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</si>
  <si>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</si>
  <si>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</si>
  <si>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</si>
  <si>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</si>
  <si>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</si>
  <si>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</si>
  <si>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</si>
  <si>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</si>
  <si>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</si>
  <si>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</si>
  <si>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</si>
  <si>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</si>
  <si>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</si>
  <si>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</si>
  <si>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</si>
  <si>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</si>
  <si>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</si>
  <si>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</si>
  <si>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</si>
  <si>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</si>
  <si>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</si>
  <si>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</si>
  <si>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</si>
  <si>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</si>
  <si>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</si>
  <si>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</si>
  <si>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325</t>
  </si>
  <si>
    <t>Rashodi lijekova i potrošnog medicinskog materijala kod zdravstvenih ustanova (šifre 3251 do 3254)</t>
  </si>
  <si>
    <t>3251</t>
  </si>
  <si>
    <t xml:space="preserve">Rashodi po osnovi utroška lijekova i potrošnog medicinskog materijala </t>
  </si>
  <si>
    <t>3252</t>
  </si>
  <si>
    <t>Rashodi po osnovi otpisa lijekova i potrošnog medicinskog materijala</t>
  </si>
  <si>
    <t>3253</t>
  </si>
  <si>
    <t>Rashodi po osnovi donacije lijekova i potrošnog medicinskog materijala</t>
  </si>
  <si>
    <t>3254</t>
  </si>
  <si>
    <t>Rashodi po osnovi prodaje lijekova i potrošnog medicinskog materijala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</si>
  <si>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</si>
  <si>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</si>
  <si>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</si>
  <si>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</si>
  <si>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</si>
  <si>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</si>
  <si>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</si>
  <si>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</si>
  <si>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</si>
  <si>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</si>
  <si>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</si>
  <si>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</si>
  <si>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</si>
  <si>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</si>
  <si>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</si>
  <si>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</si>
  <si>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</si>
  <si>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</si>
  <si>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</si>
  <si>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</si>
  <si>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</si>
  <si>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</si>
  <si>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</si>
  <si>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</si>
  <si>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</si>
  <si>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</si>
  <si>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</si>
  <si>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</si>
  <si>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</si>
  <si>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</si>
  <si>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</si>
  <si>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</si>
  <si>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</si>
  <si>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</si>
  <si>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</si>
  <si>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</si>
  <si>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</si>
  <si>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</si>
  <si>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</si>
  <si>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</si>
  <si>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</si>
  <si>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</si>
  <si>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</si>
  <si>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</si>
  <si>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</si>
  <si>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</si>
  <si>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</si>
  <si>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</si>
  <si>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</si>
  <si>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</si>
  <si>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</si>
  <si>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</si>
  <si>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</si>
  <si>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</si>
  <si>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</si>
  <si>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</si>
  <si>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</si>
  <si>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</si>
  <si>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</si>
  <si>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</si>
  <si>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</si>
  <si>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</si>
  <si>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</si>
  <si>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</si>
  <si>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</si>
  <si>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</si>
  <si>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</si>
  <si>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</si>
  <si>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</si>
  <si>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</si>
  <si>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</si>
  <si>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</si>
  <si>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</si>
  <si>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</si>
  <si>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</si>
  <si>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</si>
  <si>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</si>
  <si>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</si>
  <si>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</si>
  <si>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</si>
  <si>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</si>
  <si>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</si>
  <si>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</si>
  <si>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363</t>
  </si>
  <si>
    <t>3631</t>
  </si>
  <si>
    <t>3632</t>
  </si>
  <si>
    <t>3635</t>
  </si>
  <si>
    <t>3636</t>
  </si>
  <si>
    <t>365</t>
  </si>
  <si>
    <t>Pomoći izravnanja za decentralizirane funkcije i fiskalnog izravnanja (šifre 3651 do 3653)</t>
  </si>
  <si>
    <t>3651</t>
  </si>
  <si>
    <t>3652</t>
  </si>
  <si>
    <t>3653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</si>
  <si>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</si>
  <si>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</si>
  <si>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</si>
  <si>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</si>
  <si>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</si>
  <si>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</si>
  <si>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</si>
  <si>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</si>
  <si>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</si>
  <si>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</si>
  <si>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</si>
  <si>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</si>
  <si>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</si>
  <si>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</si>
  <si>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</si>
  <si>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</si>
  <si>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</si>
  <si>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</si>
  <si>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</si>
  <si>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</si>
  <si>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</si>
  <si>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</si>
  <si>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</si>
  <si>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</si>
  <si>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</si>
  <si>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</si>
  <si>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</si>
  <si>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</si>
  <si>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</si>
  <si>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</si>
  <si>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</si>
  <si>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</si>
  <si>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</si>
  <si>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</si>
  <si>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</si>
  <si>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</si>
  <si>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</si>
  <si>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</si>
  <si>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</si>
  <si>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</si>
  <si>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</si>
  <si>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</si>
  <si>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</si>
  <si>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</si>
  <si>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</si>
  <si>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</si>
  <si>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</si>
  <si>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</si>
  <si>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</si>
  <si>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</si>
  <si>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</si>
  <si>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</si>
  <si>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</si>
  <si>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</si>
  <si>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</si>
  <si>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</si>
  <si>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</si>
  <si>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</si>
  <si>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</si>
  <si>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</si>
  <si>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</si>
  <si>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</si>
  <si>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</si>
  <si>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</si>
  <si>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</si>
  <si>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</si>
  <si>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</si>
  <si>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</si>
  <si>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</si>
  <si>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</si>
  <si>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</si>
  <si>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</si>
  <si>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</si>
  <si>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</si>
  <si>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</si>
  <si>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</si>
  <si>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</si>
  <si>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</si>
  <si>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</si>
  <si>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</si>
  <si>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</si>
  <si>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</si>
  <si>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</si>
  <si>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</si>
  <si>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</si>
  <si>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</si>
  <si>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</si>
  <si>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</si>
  <si>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</si>
  <si>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</si>
  <si>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</si>
  <si>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</si>
  <si>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</si>
  <si>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</si>
  <si>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</si>
  <si>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</si>
  <si>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</si>
  <si>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</si>
  <si>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</si>
  <si>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</si>
  <si>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</si>
  <si>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</si>
  <si>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</si>
  <si>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</si>
  <si>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</si>
  <si>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</si>
  <si>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</si>
  <si>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</si>
  <si>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</si>
  <si>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r>
      <t>Obračunati prihodi poslovanja</t>
    </r>
    <r>
      <rPr>
        <sz val="9"/>
        <color theme="1"/>
        <rFont val="Arial"/>
        <family val="2"/>
        <charset val="238"/>
      </rPr>
      <t xml:space="preserve"> - nenaplaćeni</t>
    </r>
  </si>
  <si>
    <t>96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</si>
  <si>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</si>
  <si>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</si>
  <si>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</si>
  <si>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</si>
  <si>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</si>
  <si>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</si>
  <si>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</si>
  <si>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</si>
  <si>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</si>
  <si>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</si>
  <si>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</si>
  <si>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</si>
  <si>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</si>
  <si>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</si>
  <si>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</si>
  <si>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</si>
  <si>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</si>
  <si>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</si>
  <si>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</si>
  <si>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</si>
  <si>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</si>
  <si>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</si>
  <si>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</si>
  <si>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</si>
  <si>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</si>
  <si>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</si>
  <si>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</si>
  <si>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</si>
  <si>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</si>
  <si>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</si>
  <si>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</si>
  <si>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</si>
  <si>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</si>
  <si>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</si>
  <si>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</si>
  <si>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</si>
  <si>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</si>
  <si>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</si>
  <si>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</si>
  <si>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</si>
  <si>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</si>
  <si>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</si>
  <si>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>Prihodi od prodaje postrojenja i opreme (šifre 7221 do 7228)</t>
  </si>
  <si>
    <t>722</t>
  </si>
  <si>
    <t>Uredska oprema i namještaj</t>
  </si>
  <si>
    <t>7221</t>
  </si>
  <si>
    <t xml:space="preserve">Komunikacijska oprema </t>
  </si>
  <si>
    <t>7222</t>
  </si>
  <si>
    <t>Oprema za održavanje i zaštitu</t>
  </si>
  <si>
    <t>7223</t>
  </si>
  <si>
    <t>Medicinska i laboratorijska oprema</t>
  </si>
  <si>
    <t>7224</t>
  </si>
  <si>
    <t>7225</t>
  </si>
  <si>
    <t>Sportska i glazbena oprema</t>
  </si>
  <si>
    <t>7226</t>
  </si>
  <si>
    <t>Uređaji, strojevi i oprema za ostale namjene</t>
  </si>
  <si>
    <t>7227</t>
  </si>
  <si>
    <t>7228</t>
  </si>
  <si>
    <t>Vojna oprema</t>
  </si>
  <si>
    <t>Prihodi od prodaje prijevoznih sredstava (šifre 7231 do 7234)</t>
  </si>
  <si>
    <t>723</t>
  </si>
  <si>
    <t>Prijevozna sredstva u cestovnom prometu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</si>
  <si>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</si>
  <si>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</si>
  <si>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</si>
  <si>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</si>
  <si>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</si>
  <si>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</si>
  <si>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</si>
  <si>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</si>
  <si>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</si>
  <si>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</si>
  <si>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</si>
  <si>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</si>
  <si>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</si>
  <si>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</si>
  <si>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</si>
  <si>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</si>
  <si>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</si>
  <si>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</si>
  <si>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</si>
  <si>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</si>
  <si>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</si>
  <si>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</si>
  <si>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</si>
  <si>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</si>
  <si>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</si>
  <si>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</si>
  <si>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</si>
  <si>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</si>
  <si>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</si>
  <si>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</si>
  <si>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</si>
  <si>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</si>
  <si>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</si>
  <si>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</si>
  <si>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</si>
  <si>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</si>
  <si>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</si>
  <si>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</si>
  <si>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</si>
  <si>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</si>
  <si>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</si>
  <si>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</si>
  <si>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</si>
  <si>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Prihodi od prodaje zaliha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</si>
  <si>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</si>
  <si>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</si>
  <si>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</si>
  <si>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</si>
  <si>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</si>
  <si>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</si>
  <si>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</si>
  <si>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</si>
  <si>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</si>
  <si>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</si>
  <si>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</si>
  <si>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</si>
  <si>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</si>
  <si>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</si>
  <si>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</si>
  <si>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</si>
  <si>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</si>
  <si>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</si>
  <si>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</si>
  <si>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</si>
  <si>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</si>
  <si>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</si>
  <si>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</si>
  <si>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</si>
  <si>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</si>
  <si>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</si>
  <si>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</si>
  <si>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</si>
  <si>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</si>
  <si>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</si>
  <si>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Komunikacijska oprema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</si>
  <si>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</si>
  <si>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</si>
  <si>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</si>
  <si>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</si>
  <si>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</si>
  <si>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</si>
  <si>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</si>
  <si>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</si>
  <si>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</si>
  <si>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</si>
  <si>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</si>
  <si>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</si>
  <si>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</si>
  <si>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</si>
  <si>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</si>
  <si>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</si>
  <si>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</si>
  <si>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</si>
  <si>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</si>
  <si>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</si>
  <si>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</si>
  <si>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</si>
  <si>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</si>
  <si>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</si>
  <si>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</si>
  <si>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</si>
  <si>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</si>
  <si>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</si>
  <si>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</si>
  <si>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</si>
  <si>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</si>
  <si>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</si>
  <si>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</si>
  <si>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</si>
  <si>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</si>
  <si>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</si>
  <si>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</si>
  <si>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</si>
  <si>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</si>
  <si>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</si>
  <si>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</si>
  <si>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</si>
  <si>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</si>
  <si>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</si>
  <si>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</si>
  <si>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</si>
  <si>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</si>
  <si>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</si>
  <si>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</si>
  <si>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</si>
  <si>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</si>
  <si>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</si>
  <si>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</si>
  <si>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</si>
  <si>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</si>
  <si>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</si>
  <si>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</si>
  <si>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</si>
  <si>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</si>
  <si>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r>
      <t>Obračunati prihodi od prodaje nefinancijske imovine</t>
    </r>
    <r>
      <rPr>
        <sz val="9"/>
        <color theme="1"/>
        <rFont val="Arial"/>
        <family val="2"/>
        <charset val="238"/>
      </rPr>
      <t xml:space="preserve"> - nenaplaćeni</t>
    </r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</si>
  <si>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</si>
  <si>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</si>
  <si>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</si>
  <si>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</si>
  <si>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</si>
  <si>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</si>
  <si>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</si>
  <si>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</si>
  <si>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</si>
  <si>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</si>
  <si>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</si>
  <si>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</si>
  <si>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</si>
  <si>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</si>
  <si>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</si>
  <si>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96,97</t>
  </si>
  <si>
    <t>Primici i izdaci</t>
  </si>
  <si>
    <t>Primici od financijske imovine i zaduživanja (šifre 81+82+83+84+85)</t>
  </si>
  <si>
    <t>8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</si>
  <si>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</si>
  <si>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</si>
  <si>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</si>
  <si>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</si>
  <si>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</si>
  <si>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</si>
  <si>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</si>
  <si>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</si>
  <si>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</si>
  <si>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</si>
  <si>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</si>
  <si>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</si>
  <si>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</si>
  <si>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</si>
  <si>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</si>
  <si>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</si>
  <si>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</si>
  <si>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</si>
  <si>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</si>
  <si>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</si>
  <si>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</si>
  <si>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</si>
  <si>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</si>
  <si>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</si>
  <si>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</si>
  <si>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</si>
  <si>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</si>
  <si>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</si>
  <si>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</si>
  <si>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</si>
  <si>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</si>
  <si>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</si>
  <si>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</si>
  <si>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</si>
  <si>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</si>
  <si>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</si>
  <si>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</si>
  <si>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</si>
  <si>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</si>
  <si>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</si>
  <si>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</si>
  <si>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</si>
  <si>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</si>
  <si>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</si>
  <si>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</si>
  <si>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</si>
  <si>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</si>
  <si>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</si>
  <si>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</si>
  <si>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</si>
  <si>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</si>
  <si>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</si>
  <si>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</si>
  <si>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</si>
  <si>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</si>
  <si>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</si>
  <si>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</si>
  <si>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</si>
  <si>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</si>
  <si>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</si>
  <si>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</si>
  <si>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</si>
  <si>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</si>
  <si>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</si>
  <si>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</si>
  <si>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8177</t>
  </si>
  <si>
    <t>818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</si>
  <si>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</si>
  <si>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</si>
  <si>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</si>
  <si>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</si>
  <si>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</si>
  <si>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</si>
  <si>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</si>
  <si>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</si>
  <si>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</si>
  <si>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</si>
  <si>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</si>
  <si>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</si>
  <si>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</si>
  <si>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</si>
  <si>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</si>
  <si>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</si>
  <si>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</si>
  <si>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</si>
  <si>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</si>
  <si>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</si>
  <si>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</si>
  <si>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</si>
  <si>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</si>
  <si>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</si>
  <si>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</si>
  <si>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</si>
  <si>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</si>
  <si>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</si>
  <si>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</si>
  <si>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</si>
  <si>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</si>
  <si>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</si>
  <si>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</si>
  <si>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</si>
  <si>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</si>
  <si>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</si>
  <si>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</si>
  <si>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</si>
  <si>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</si>
  <si>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</si>
  <si>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</si>
  <si>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</si>
  <si>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</si>
  <si>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</si>
  <si>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</si>
  <si>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</si>
  <si>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</si>
  <si>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</si>
  <si>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</si>
  <si>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</si>
  <si>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</si>
  <si>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</si>
  <si>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</si>
  <si>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</si>
  <si>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</si>
  <si>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</si>
  <si>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</si>
  <si>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</si>
  <si>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</si>
  <si>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</si>
  <si>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</si>
  <si>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</si>
  <si>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</si>
  <si>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</si>
  <si>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</si>
  <si>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</si>
  <si>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</si>
  <si>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</si>
  <si>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</si>
  <si>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</si>
  <si>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</si>
  <si>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</si>
  <si>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</si>
  <si>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</si>
  <si>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</si>
  <si>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</si>
  <si>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</si>
  <si>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</si>
  <si>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</si>
  <si>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</si>
  <si>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</si>
  <si>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</si>
  <si>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</si>
  <si>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</si>
  <si>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</si>
  <si>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</si>
  <si>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</si>
  <si>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</si>
  <si>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</si>
  <si>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</si>
  <si>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</si>
  <si>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</si>
  <si>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</si>
  <si>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</si>
  <si>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</si>
  <si>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</si>
  <si>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</si>
  <si>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</si>
  <si>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</si>
  <si>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</si>
  <si>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</si>
  <si>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</si>
  <si>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</si>
  <si>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</si>
  <si>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</si>
  <si>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</si>
  <si>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</si>
  <si>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</si>
  <si>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</si>
  <si>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</si>
  <si>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</si>
  <si>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</si>
  <si>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</si>
  <si>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</si>
  <si>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</si>
  <si>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</si>
  <si>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</si>
  <si>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</si>
  <si>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</si>
  <si>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</si>
  <si>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</si>
  <si>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</si>
  <si>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</si>
  <si>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</si>
  <si>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</si>
  <si>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</si>
  <si>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</si>
  <si>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</si>
  <si>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</si>
  <si>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</si>
  <si>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</si>
  <si>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</si>
  <si>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</si>
  <si>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</si>
  <si>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</si>
  <si>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</si>
  <si>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</si>
  <si>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</si>
  <si>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</si>
  <si>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</si>
  <si>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</si>
  <si>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</si>
  <si>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</si>
  <si>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</si>
  <si>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</si>
  <si>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</si>
  <si>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</si>
  <si>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</si>
  <si>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</si>
  <si>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</si>
  <si>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</si>
  <si>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</si>
  <si>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</si>
  <si>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</si>
  <si>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</si>
  <si>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</si>
  <si>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</si>
  <si>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</si>
  <si>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</si>
  <si>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</si>
  <si>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</si>
  <si>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</si>
  <si>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</si>
  <si>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</si>
  <si>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</si>
  <si>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</si>
  <si>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</si>
  <si>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</si>
  <si>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</si>
  <si>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</si>
  <si>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</si>
  <si>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</si>
  <si>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</si>
  <si>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</si>
  <si>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</si>
  <si>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</si>
  <si>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</si>
  <si>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</si>
  <si>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</si>
  <si>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</si>
  <si>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</si>
  <si>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</si>
  <si>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</si>
  <si>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</si>
  <si>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</si>
  <si>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</si>
  <si>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</si>
  <si>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</si>
  <si>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</si>
  <si>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</si>
  <si>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</si>
  <si>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</si>
  <si>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</si>
  <si>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</si>
  <si>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</si>
  <si>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</si>
  <si>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</si>
  <si>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</si>
  <si>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</si>
  <si>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</si>
  <si>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5177</t>
  </si>
  <si>
    <t>518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</si>
  <si>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</si>
  <si>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</si>
  <si>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</si>
  <si>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</si>
  <si>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</si>
  <si>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</si>
  <si>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</si>
  <si>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</si>
  <si>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</si>
  <si>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</si>
  <si>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</si>
  <si>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</si>
  <si>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</si>
  <si>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</si>
  <si>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</si>
  <si>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</si>
  <si>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</si>
  <si>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</si>
  <si>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</si>
  <si>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</si>
  <si>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53</t>
  </si>
  <si>
    <t>531</t>
  </si>
  <si>
    <t>5312</t>
  </si>
  <si>
    <t>5313</t>
  </si>
  <si>
    <t>5314</t>
  </si>
  <si>
    <t>532</t>
  </si>
  <si>
    <t>Dionice i udjeli u glavnici trgovačkih društava u javnom sektoru</t>
  </si>
  <si>
    <t>5321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</si>
  <si>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</si>
  <si>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</si>
  <si>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</si>
  <si>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</si>
  <si>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</si>
  <si>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</si>
  <si>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</si>
  <si>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</si>
  <si>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</si>
  <si>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</si>
  <si>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</si>
  <si>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</si>
  <si>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</si>
  <si>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</si>
  <si>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</si>
  <si>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</si>
  <si>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</si>
  <si>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</si>
  <si>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</si>
  <si>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</si>
  <si>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</si>
  <si>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</si>
  <si>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</si>
  <si>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</si>
  <si>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</si>
  <si>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</si>
  <si>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</si>
  <si>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</si>
  <si>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</si>
  <si>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</si>
  <si>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</si>
  <si>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</si>
  <si>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</si>
  <si>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</si>
  <si>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</si>
  <si>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</si>
  <si>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</si>
  <si>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</si>
  <si>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</si>
  <si>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</si>
  <si>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</si>
  <si>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</si>
  <si>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</si>
  <si>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</si>
  <si>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</si>
  <si>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</si>
  <si>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</si>
  <si>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</si>
  <si>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</si>
  <si>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</si>
  <si>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</si>
  <si>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</si>
  <si>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</si>
  <si>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</si>
  <si>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</si>
  <si>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</si>
  <si>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</si>
  <si>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</si>
  <si>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</si>
  <si>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</si>
  <si>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</si>
  <si>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</si>
  <si>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</si>
  <si>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</si>
  <si>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</si>
  <si>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</si>
  <si>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</si>
  <si>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</si>
  <si>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</si>
  <si>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</si>
  <si>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</si>
  <si>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5477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</si>
  <si>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</si>
  <si>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</si>
  <si>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</si>
  <si>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</si>
  <si>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</si>
  <si>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</si>
  <si>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</si>
  <si>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</si>
  <si>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</si>
  <si>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</si>
  <si>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</si>
  <si>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</si>
  <si>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</si>
  <si>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</si>
  <si>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</si>
  <si>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</si>
  <si>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</si>
  <si>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</si>
  <si>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</si>
  <si>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</si>
  <si>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</si>
  <si>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</si>
  <si>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</si>
  <si>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</si>
  <si>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</si>
  <si>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</si>
  <si>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</si>
  <si>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</si>
  <si>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</si>
  <si>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</si>
  <si>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</si>
  <si>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</si>
  <si>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</si>
  <si>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</si>
  <si>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</si>
  <si>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</si>
  <si>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</si>
  <si>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</si>
  <si>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</si>
  <si>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</si>
  <si>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</si>
  <si>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</si>
  <si>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</si>
  <si>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</si>
  <si>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</si>
  <si>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</si>
  <si>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</si>
  <si>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</si>
  <si>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t>11-dugov.</t>
  </si>
  <si>
    <t>Ukupni priljevi na novčane račune i blagajne</t>
  </si>
  <si>
    <t>11-potraž.</t>
  </si>
  <si>
    <t>Ukupni odljevi s novčanih računa i blagajni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</si>
  <si>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</si>
  <si>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</si>
  <si>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</si>
  <si>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</si>
  <si>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</si>
  <si>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</si>
  <si>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</si>
  <si>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</si>
  <si>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</si>
  <si>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</si>
  <si>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</si>
  <si>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</si>
  <si>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</si>
  <si>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</si>
  <si>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</si>
  <si>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nekretnine</t>
  </si>
  <si>
    <t>61316</t>
  </si>
  <si>
    <t>61341</t>
  </si>
  <si>
    <t>Porez na promet nekretnina</t>
  </si>
  <si>
    <t>Porez na cestovna motorna vozila</t>
  </si>
  <si>
    <t>61451</t>
  </si>
  <si>
    <t>61452</t>
  </si>
  <si>
    <t>Porez na plovne objekte</t>
  </si>
  <si>
    <t>Porez na tvrtku odnosno naziv tvrtke</t>
  </si>
  <si>
    <t>61453</t>
  </si>
  <si>
    <t>61459</t>
  </si>
  <si>
    <t>Ostali nespomenuti porezi na korištenje dobara ili izvođenje aktivnosti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</si>
  <si>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</si>
  <si>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</si>
  <si>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</si>
  <si>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</si>
  <si>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</si>
  <si>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</si>
  <si>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</si>
  <si>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</si>
  <si>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</si>
  <si>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</si>
  <si>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</si>
  <si>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</si>
  <si>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</si>
  <si>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</si>
  <si>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</si>
  <si>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</si>
  <si>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</si>
  <si>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</si>
  <si>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</si>
  <si>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</si>
  <si>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</si>
  <si>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</si>
  <si>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</si>
  <si>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</si>
  <si>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</si>
  <si>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</si>
  <si>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</si>
  <si>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</si>
  <si>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</si>
  <si>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</si>
  <si>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</si>
  <si>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</si>
  <si>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</si>
  <si>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</si>
  <si>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</si>
  <si>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</si>
  <si>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</si>
  <si>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</si>
  <si>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</si>
  <si>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</si>
  <si>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Povrat pomoći danih proračunskim korisnicima državnog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</si>
  <si>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</si>
  <si>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</si>
  <si>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</si>
  <si>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</si>
  <si>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</si>
  <si>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</si>
  <si>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</si>
  <si>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</si>
  <si>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</si>
  <si>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</si>
  <si>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</si>
  <si>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</si>
  <si>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</si>
  <si>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</si>
  <si>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</si>
  <si>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</si>
  <si>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</si>
  <si>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</si>
  <si>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</si>
  <si>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</si>
  <si>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</si>
  <si>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</si>
  <si>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</si>
  <si>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64222</t>
  </si>
  <si>
    <t>Prihodi od zakupa poljoprivrednog zemljišta</t>
  </si>
  <si>
    <t>64236</t>
  </si>
  <si>
    <t>Spomenička renta</t>
  </si>
  <si>
    <t>64241</t>
  </si>
  <si>
    <t>Godišnja naknada za upotrebu javnih cesta što se plaća pri registraciji motornih i priključnih vozila</t>
  </si>
  <si>
    <t>64244</t>
  </si>
  <si>
    <t>Naknada za korištenje cestovnog zemljišta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</si>
  <si>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</si>
  <si>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</si>
  <si>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</si>
  <si>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</si>
  <si>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</si>
  <si>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</si>
  <si>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</si>
  <si>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</si>
  <si>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</si>
  <si>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</si>
  <si>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</si>
  <si>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</si>
  <si>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64377</t>
  </si>
  <si>
    <t>65141</t>
  </si>
  <si>
    <t>Turistička pristojba</t>
  </si>
  <si>
    <t>65263</t>
  </si>
  <si>
    <t>Premija za osiguranje od požara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</si>
  <si>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</si>
  <si>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</si>
  <si>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</si>
  <si>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</si>
  <si>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</si>
  <si>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</si>
  <si>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</si>
  <si>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</si>
  <si>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</si>
  <si>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 xml:space="preserve">Povrat kapitalnih pomoći danih inozemnim trgovačkim društvima po protestiranim jamstvima </t>
  </si>
  <si>
    <t xml:space="preserve">Povrat kapitalnih pomoći danih inozemnim obrtnicima po protestiranim jamstvima 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</si>
  <si>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</si>
  <si>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</si>
  <si>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</si>
  <si>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</si>
  <si>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</si>
  <si>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</si>
  <si>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</si>
  <si>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</si>
  <si>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</si>
  <si>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</si>
  <si>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</si>
  <si>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</si>
  <si>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</si>
  <si>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</si>
  <si>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</si>
  <si>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</si>
  <si>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</si>
  <si>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</si>
  <si>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</si>
  <si>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</si>
  <si>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</si>
  <si>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</si>
  <si>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32942</t>
  </si>
  <si>
    <t>Međunarodne članarine</t>
  </si>
  <si>
    <t>32955</t>
  </si>
  <si>
    <t>Novčana naknada poslodavca zbog nezapošljavanja osoba s invaliditetom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</si>
  <si>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</si>
  <si>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</si>
  <si>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</si>
  <si>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</si>
  <si>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</si>
  <si>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</si>
  <si>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</si>
  <si>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</si>
  <si>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</si>
  <si>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</si>
  <si>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</si>
  <si>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</si>
  <si>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</si>
  <si>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</si>
  <si>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</si>
  <si>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</si>
  <si>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</si>
  <si>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</si>
  <si>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</si>
  <si>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</si>
  <si>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</si>
  <si>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</si>
  <si>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</si>
  <si>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</si>
  <si>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</si>
  <si>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</si>
  <si>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</si>
  <si>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</si>
  <si>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</si>
  <si>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</si>
  <si>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</si>
  <si>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</si>
  <si>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</si>
  <si>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</si>
  <si>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</si>
  <si>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</si>
  <si>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</si>
  <si>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</si>
  <si>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</si>
  <si>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</si>
  <si>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</si>
  <si>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</si>
  <si>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</si>
  <si>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</si>
  <si>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</si>
  <si>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</si>
  <si>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</si>
  <si>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</si>
  <si>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</si>
  <si>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</si>
  <si>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</si>
  <si>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</si>
  <si>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</si>
  <si>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</si>
  <si>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</si>
  <si>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</si>
  <si>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</si>
  <si>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</si>
  <si>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</si>
  <si>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</si>
  <si>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</si>
  <si>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</si>
  <si>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</si>
  <si>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</si>
  <si>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</si>
  <si>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</si>
  <si>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</si>
  <si>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</si>
  <si>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</si>
  <si>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</si>
  <si>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</si>
  <si>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</si>
  <si>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</si>
  <si>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</si>
  <si>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</si>
  <si>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</si>
  <si>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</si>
  <si>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</si>
  <si>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</si>
  <si>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</si>
  <si>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</si>
  <si>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</si>
  <si>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</si>
  <si>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</si>
  <si>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</si>
  <si>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</si>
  <si>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</si>
  <si>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</si>
  <si>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</si>
  <si>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</si>
  <si>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</si>
  <si>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</si>
  <si>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</si>
  <si>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</si>
  <si>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</si>
  <si>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</si>
  <si>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</si>
  <si>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</si>
  <si>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</si>
  <si>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</si>
  <si>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</si>
  <si>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</si>
  <si>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</si>
  <si>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</si>
  <si>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</si>
  <si>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</si>
  <si>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</si>
  <si>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</si>
  <si>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</si>
  <si>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</si>
  <si>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</si>
  <si>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</si>
  <si>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</si>
  <si>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Povrat pomoći primljenih od  HZMO-a, HZZ-a i HZZO-a po protestiranim jamstvima</t>
  </si>
  <si>
    <t>36366</t>
  </si>
  <si>
    <t>Povrat pomoći primljenih od ostalih izvanproračunskih korisnika državnog proračuna po protestiranim jamstvima</t>
  </si>
  <si>
    <t>36367</t>
  </si>
  <si>
    <t>Tekuće pomoći izravnanja za decentralizirane funkcije županijskim proračunima</t>
  </si>
  <si>
    <t>36512</t>
  </si>
  <si>
    <t>Tekuće pomoći izravnanja za decentralizirane funkcije gradskim proračunima</t>
  </si>
  <si>
    <t>36513</t>
  </si>
  <si>
    <t>Tekuće pomoći izravnanja za decentralizirane funkcije općinskim proračunima</t>
  </si>
  <si>
    <t>36521</t>
  </si>
  <si>
    <t>Kapitalne pomoći izravnanja za decentralizirane funkcije županijskim proračunima</t>
  </si>
  <si>
    <t>36522</t>
  </si>
  <si>
    <t>Kapitalne pomoći izravnanja za decentralizirane funkcije gradskim proračunima</t>
  </si>
  <si>
    <t>36523</t>
  </si>
  <si>
    <t>Kapitalne pomoći izravnanja za decentralizirane funkcije općinskim proračunima</t>
  </si>
  <si>
    <t>36531</t>
  </si>
  <si>
    <t>Pomoći fiskalnog izravnanja županijskim proračunima</t>
  </si>
  <si>
    <t>36532</t>
  </si>
  <si>
    <t>Pomoći fiskalnog izravnanja gradskim proračunima</t>
  </si>
  <si>
    <t>36533</t>
  </si>
  <si>
    <t>Pomoći fiskalnog izravnanja općinskim proračunima</t>
  </si>
  <si>
    <t>36631</t>
  </si>
  <si>
    <t>Pomoći proračunskim korisnicima državnog proračuna po protestiranim jamstvima</t>
  </si>
  <si>
    <t>36632</t>
  </si>
  <si>
    <t>36811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</si>
  <si>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</si>
  <si>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</si>
  <si>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</si>
  <si>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</si>
  <si>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</si>
  <si>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</si>
  <si>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</si>
  <si>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</si>
  <si>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</si>
  <si>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</si>
  <si>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</si>
  <si>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</si>
  <si>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</si>
  <si>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</si>
  <si>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</si>
  <si>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36821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</si>
  <si>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</si>
  <si>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</si>
  <si>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</si>
  <si>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</si>
  <si>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</si>
  <si>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</si>
  <si>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</si>
  <si>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</si>
  <si>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</si>
  <si>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</si>
  <si>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</si>
  <si>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</si>
  <si>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</si>
  <si>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</si>
  <si>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</si>
  <si>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</si>
  <si>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</si>
  <si>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</si>
  <si>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</si>
  <si>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</si>
  <si>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</si>
  <si>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</si>
  <si>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</si>
  <si>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</si>
  <si>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</si>
  <si>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</si>
  <si>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</si>
  <si>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</si>
  <si>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</si>
  <si>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</si>
  <si>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</si>
  <si>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</si>
  <si>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</si>
  <si>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</si>
  <si>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</si>
  <si>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</si>
  <si>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</si>
  <si>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</si>
  <si>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</si>
  <si>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</si>
  <si>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</si>
  <si>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</si>
  <si>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</si>
  <si>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</si>
  <si>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</si>
  <si>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</si>
  <si>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</si>
  <si>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</si>
  <si>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</si>
  <si>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</si>
  <si>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</si>
  <si>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</si>
  <si>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</si>
  <si>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</si>
  <si>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</si>
  <si>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</si>
  <si>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</si>
  <si>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</si>
  <si>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</si>
  <si>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</si>
  <si>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</si>
  <si>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</si>
  <si>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</si>
  <si>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</si>
  <si>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</si>
  <si>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</si>
  <si>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</si>
  <si>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</si>
  <si>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</si>
  <si>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</si>
  <si>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</si>
  <si>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</si>
  <si>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</si>
  <si>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</si>
  <si>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</si>
  <si>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</si>
  <si>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</si>
  <si>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</si>
  <si>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</si>
  <si>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</si>
  <si>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</si>
  <si>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</si>
  <si>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</si>
  <si>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</si>
  <si>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</si>
  <si>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</si>
  <si>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</si>
  <si>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</si>
  <si>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</si>
  <si>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</si>
  <si>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</si>
  <si>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</si>
  <si>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</si>
  <si>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</si>
  <si>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</si>
  <si>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</si>
  <si>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</si>
  <si>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</si>
  <si>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</si>
  <si>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</si>
  <si>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</si>
  <si>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</si>
  <si>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</si>
  <si>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</si>
  <si>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</si>
  <si>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</si>
  <si>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</si>
  <si>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</si>
  <si>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</si>
  <si>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</si>
  <si>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</si>
  <si>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</si>
  <si>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</si>
  <si>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</si>
  <si>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</si>
  <si>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</si>
  <si>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</si>
  <si>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</si>
  <si>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</si>
  <si>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</si>
  <si>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</si>
  <si>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</si>
  <si>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</si>
  <si>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</si>
  <si>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</si>
  <si>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</si>
  <si>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</si>
  <si>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</si>
  <si>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</si>
  <si>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</si>
  <si>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</si>
  <si>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</si>
  <si>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</si>
  <si>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</si>
  <si>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</si>
  <si>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</si>
  <si>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</si>
  <si>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</si>
  <si>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</si>
  <si>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</si>
  <si>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81771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</si>
  <si>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</si>
  <si>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</si>
  <si>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</si>
  <si>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</si>
  <si>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</si>
  <si>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</si>
  <si>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</si>
  <si>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</si>
  <si>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</si>
  <si>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</si>
  <si>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</si>
  <si>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</si>
  <si>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</si>
  <si>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</si>
  <si>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</si>
  <si>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</si>
  <si>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</si>
  <si>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</si>
  <si>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</si>
  <si>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</si>
  <si>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</si>
  <si>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</si>
  <si>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</si>
  <si>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</si>
  <si>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</si>
  <si>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</si>
  <si>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</si>
  <si>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</si>
  <si>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</si>
  <si>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</si>
  <si>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</si>
  <si>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</si>
  <si>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</si>
  <si>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</si>
  <si>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</si>
  <si>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</si>
  <si>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</si>
  <si>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</si>
  <si>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</si>
  <si>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</si>
  <si>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</si>
  <si>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</si>
  <si>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</si>
  <si>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</si>
  <si>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</si>
  <si>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</si>
  <si>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</si>
  <si>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</si>
  <si>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</si>
  <si>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</si>
  <si>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</si>
  <si>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</si>
  <si>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</si>
  <si>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</si>
  <si>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</si>
  <si>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</si>
  <si>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</si>
  <si>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</si>
  <si>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</si>
  <si>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</si>
  <si>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</si>
  <si>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</si>
  <si>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</si>
  <si>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</si>
  <si>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</si>
  <si>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</si>
  <si>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</si>
  <si>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</si>
  <si>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</si>
  <si>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</si>
  <si>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</si>
  <si>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</si>
  <si>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</si>
  <si>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</si>
  <si>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84772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</si>
  <si>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</si>
  <si>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</si>
  <si>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</si>
  <si>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</si>
  <si>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</si>
  <si>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</si>
  <si>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</si>
  <si>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</si>
  <si>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</si>
  <si>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</si>
  <si>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</si>
  <si>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</si>
  <si>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</si>
  <si>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</si>
  <si>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</si>
  <si>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</si>
  <si>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</si>
  <si>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</si>
  <si>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</si>
  <si>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</si>
  <si>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</si>
  <si>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</si>
  <si>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</si>
  <si>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</si>
  <si>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</si>
  <si>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</si>
  <si>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</si>
  <si>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</si>
  <si>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</si>
  <si>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</si>
  <si>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</si>
  <si>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</si>
  <si>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</si>
  <si>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</si>
  <si>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</si>
  <si>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</si>
  <si>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</si>
  <si>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</si>
  <si>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</si>
  <si>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</si>
  <si>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</si>
  <si>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</si>
  <si>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</si>
  <si>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</si>
  <si>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</si>
  <si>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</si>
  <si>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</si>
  <si>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</si>
  <si>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</si>
  <si>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</si>
  <si>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</si>
  <si>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</si>
  <si>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51771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</si>
  <si>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</si>
  <si>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</si>
  <si>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</si>
  <si>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</si>
  <si>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</si>
  <si>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</si>
  <si>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</si>
  <si>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</si>
  <si>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</si>
  <si>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</si>
  <si>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</si>
  <si>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</si>
  <si>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</si>
  <si>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</si>
  <si>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</si>
  <si>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</si>
  <si>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</si>
  <si>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</si>
  <si>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</si>
  <si>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</si>
  <si>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</si>
  <si>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</si>
  <si>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</si>
  <si>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</si>
  <si>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</si>
  <si>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</si>
  <si>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</si>
  <si>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</si>
  <si>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</si>
  <si>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</si>
  <si>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</si>
  <si>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</si>
  <si>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</si>
  <si>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</si>
  <si>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</si>
  <si>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</si>
  <si>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</si>
  <si>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</si>
  <si>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</si>
  <si>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</si>
  <si>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</si>
  <si>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</si>
  <si>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</si>
  <si>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</si>
  <si>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</si>
  <si>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</si>
  <si>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</si>
  <si>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</si>
  <si>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</si>
  <si>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</si>
  <si>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</si>
  <si>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</si>
  <si>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</si>
  <si>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</si>
  <si>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</si>
  <si>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</si>
  <si>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</si>
  <si>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</si>
  <si>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</si>
  <si>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</si>
  <si>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</si>
  <si>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</si>
  <si>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</si>
  <si>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</si>
  <si>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</si>
  <si>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</si>
  <si>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</si>
  <si>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</si>
  <si>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</si>
  <si>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</si>
  <si>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</si>
  <si>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54771</t>
  </si>
  <si>
    <t>54772</t>
  </si>
  <si>
    <t>Izdaci za otplatu glavnice za izdane ostale vrijednosne papire u zemlji - dugoročne</t>
  </si>
  <si>
    <t>55312</t>
  </si>
  <si>
    <t>Obvezni dodatni podaci</t>
  </si>
  <si>
    <t>Račun iz rač. plana</t>
  </si>
  <si>
    <t>Stanje na kraju prethodne godine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</si>
  <si>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</si>
  <si>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</si>
  <si>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</si>
  <si>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</si>
  <si>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26453</t>
  </si>
  <si>
    <t>Obveze za zajmove po faktoringu od ostalih tuzemnih financijskih institucija izvan javnog sektora</t>
  </si>
  <si>
    <t>26454</t>
  </si>
  <si>
    <t>26463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</si>
  <si>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</si>
  <si>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</si>
  <si>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</si>
  <si>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</si>
  <si>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zajmove po faktoringu od tuzemnih trgovačkih društava izvan javnog sektora</t>
  </si>
  <si>
    <t>26534</t>
  </si>
  <si>
    <t>IMOVINA</t>
  </si>
  <si>
    <t>IMOVINA (šifre B002+1)</t>
  </si>
  <si>
    <t>B001</t>
  </si>
  <si>
    <t>Nefinancijska imovina (šifre 01+02+03+04+05+06)</t>
  </si>
  <si>
    <t>B002</t>
  </si>
  <si>
    <t>01</t>
  </si>
  <si>
    <t>Neproizvedena dugotrajna imovina (šifre 011+012-019)</t>
  </si>
  <si>
    <t>011</t>
  </si>
  <si>
    <t>Materijalna imovina - prirodna bogatstva</t>
  </si>
  <si>
    <t>012</t>
  </si>
  <si>
    <t>Nematerijalna imovina</t>
  </si>
  <si>
    <t>019</t>
  </si>
  <si>
    <t>Ispravak vrijednosti neproizvedene dugotrajne imovine</t>
  </si>
  <si>
    <t>02</t>
  </si>
  <si>
    <t>Proizvedena dugotrajna imovina (šifre '021 i 02921' + '022 i 02922' + '023 i 02923' + '024 i 02924' + '025 i 02925' + '026 i 02926')</t>
  </si>
  <si>
    <t>021 i 02921</t>
  </si>
  <si>
    <t>Građevinski objekti (šifre 0211 do 0214 - 02921)</t>
  </si>
  <si>
    <t>0211</t>
  </si>
  <si>
    <t>0212</t>
  </si>
  <si>
    <t>0213</t>
  </si>
  <si>
    <t>0214</t>
  </si>
  <si>
    <t>02921</t>
  </si>
  <si>
    <t>Ispravak vrijednosti građevinskih objekata</t>
  </si>
  <si>
    <t>022 i 02922</t>
  </si>
  <si>
    <t>Postrojenja i oprema (šifre 0221 do 0228 - 02922)</t>
  </si>
  <si>
    <t>0221</t>
  </si>
  <si>
    <t>0222</t>
  </si>
  <si>
    <t>0223</t>
  </si>
  <si>
    <t>0224</t>
  </si>
  <si>
    <t>0225</t>
  </si>
  <si>
    <t>0226</t>
  </si>
  <si>
    <t>0227</t>
  </si>
  <si>
    <t>0228</t>
  </si>
  <si>
    <t>02922</t>
  </si>
  <si>
    <t>Ispravak vrijednosti postrojenja i opreme</t>
  </si>
  <si>
    <t>023 i 02923</t>
  </si>
  <si>
    <t>Prijevozna sredstva (šifre 0231 do 0234 - 02923)</t>
  </si>
  <si>
    <t>0231</t>
  </si>
  <si>
    <t>0232</t>
  </si>
  <si>
    <t xml:space="preserve">Prijevozna sredstva u željezničkom prometu </t>
  </si>
  <si>
    <t>0233</t>
  </si>
  <si>
    <t>0234</t>
  </si>
  <si>
    <t>02923</t>
  </si>
  <si>
    <t xml:space="preserve">Ispravak vrijednosti prijevoznih sredstava </t>
  </si>
  <si>
    <t>024 i 02924</t>
  </si>
  <si>
    <t>Knjige, umjetnička djela i ostale izložbene vrijednosti (šifre 0241 do 0244 - 02924)</t>
  </si>
  <si>
    <t>0241</t>
  </si>
  <si>
    <t>0242</t>
  </si>
  <si>
    <t>0243</t>
  </si>
  <si>
    <t>0244</t>
  </si>
  <si>
    <t>02924</t>
  </si>
  <si>
    <t>Ispravak vrijednosti knjiga, umjetničkih djela i ostalih izložbenih vrijednosti</t>
  </si>
  <si>
    <t>025 i 02925</t>
  </si>
  <si>
    <t>Višegodišnji nasadi i osnovno stado (šifre 0251+0252-02925)</t>
  </si>
  <si>
    <t>0251</t>
  </si>
  <si>
    <t>0252</t>
  </si>
  <si>
    <t>02925</t>
  </si>
  <si>
    <t>Ispravak vrijednosti višegodišnjih nasada i osnovnog stada</t>
  </si>
  <si>
    <t>026 i 02926</t>
  </si>
  <si>
    <t>Nematerijalna proizvedena imovina (šifre 0261 do 0264 - 02926)</t>
  </si>
  <si>
    <t>0261</t>
  </si>
  <si>
    <t>0262</t>
  </si>
  <si>
    <t>Ulaganja u računalne programe</t>
  </si>
  <si>
    <t>0263</t>
  </si>
  <si>
    <t>0264</t>
  </si>
  <si>
    <t>02926</t>
  </si>
  <si>
    <t>Ispravak vrijednosti nematerijalne proizvedene imovine</t>
  </si>
  <si>
    <t>03</t>
  </si>
  <si>
    <t>Plemeniti metali i ostale pohranjene vrijednosti</t>
  </si>
  <si>
    <t>04</t>
  </si>
  <si>
    <t>041</t>
  </si>
  <si>
    <t>042</t>
  </si>
  <si>
    <t>049</t>
  </si>
  <si>
    <t>05</t>
  </si>
  <si>
    <t>Dugotrajna nefinancijska imovina u pripremi (šifre 051 do 056)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</si>
  <si>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</si>
  <si>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</si>
  <si>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</si>
  <si>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</si>
  <si>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</si>
  <si>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</si>
  <si>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</si>
  <si>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</si>
  <si>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</si>
  <si>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</si>
  <si>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</si>
  <si>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</si>
  <si>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</si>
  <si>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061</t>
  </si>
  <si>
    <t>Zalihe za obavljanje djelatnosti</t>
  </si>
  <si>
    <t>062</t>
  </si>
  <si>
    <t>063</t>
  </si>
  <si>
    <t>Zalihe vojnih sredstava za jednokratnu upotrebu</t>
  </si>
  <si>
    <t>064</t>
  </si>
  <si>
    <t>065</t>
  </si>
  <si>
    <t>Zalihe lijekova i potrošnog medicinskog materijala kod zdravstvenih ustanova</t>
  </si>
  <si>
    <t>1</t>
  </si>
  <si>
    <t>Financijska imovina (šifre 11+12+13+14+15+16+17+19)</t>
  </si>
  <si>
    <t>11</t>
  </si>
  <si>
    <t>Novac u banci i blagajni (šifre 111+112 do 114)</t>
  </si>
  <si>
    <t>111</t>
  </si>
  <si>
    <t>Novac u banci (šifre 1111 do 1114)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</si>
  <si>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</si>
  <si>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</si>
  <si>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</si>
  <si>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</si>
  <si>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</si>
  <si>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</si>
  <si>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</si>
  <si>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</si>
  <si>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</si>
  <si>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>1121</t>
  </si>
  <si>
    <t>Izdvojena novčana sredstva</t>
  </si>
  <si>
    <t>1122</t>
  </si>
  <si>
    <t>Depoziti kod kreditnih i ostalih financijskih institucija - tuzemni</t>
  </si>
  <si>
    <t>1123</t>
  </si>
  <si>
    <t>Depoziti kod kreditnih i ostalih financijskih institucija - inozemni</t>
  </si>
  <si>
    <t>113</t>
  </si>
  <si>
    <t>Novac u blagajni</t>
  </si>
  <si>
    <t>114</t>
  </si>
  <si>
    <t>Vrijednosnice u blagajni</t>
  </si>
  <si>
    <t>12</t>
  </si>
  <si>
    <t>122</t>
  </si>
  <si>
    <t>123</t>
  </si>
  <si>
    <t>Potraživanja od zaposlenih</t>
  </si>
  <si>
    <t>124</t>
  </si>
  <si>
    <t>Potraživanja za više plaćene poreze i doprinose</t>
  </si>
  <si>
    <t>125</t>
  </si>
  <si>
    <t>Ispravak vrijednosti potraživanja od zaposlenih te za više plaćene poreze i ostalo</t>
  </si>
  <si>
    <t>129</t>
  </si>
  <si>
    <t>Ostala potraživanja</t>
  </si>
  <si>
    <t>13</t>
  </si>
  <si>
    <t>Potraživanja za dane zajmove (šifre 13X1+13X2-139)</t>
  </si>
  <si>
    <t>Zajmovi - tuzemni (šifre 1321+1332+1333+1334+1341+1353+1354+1355+1363+1364+1371+1372+1373+1374+1375+1376+1377)</t>
  </si>
  <si>
    <t>13X1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</si>
  <si>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</si>
  <si>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</si>
  <si>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</si>
  <si>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</si>
  <si>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</si>
  <si>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</si>
  <si>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</si>
  <si>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</si>
  <si>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</si>
  <si>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</si>
  <si>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</si>
  <si>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</si>
  <si>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</si>
  <si>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</si>
  <si>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</si>
  <si>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</si>
  <si>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</si>
  <si>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</si>
  <si>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</si>
  <si>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</si>
  <si>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</si>
  <si>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</si>
  <si>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</si>
  <si>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</si>
  <si>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</si>
  <si>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</si>
  <si>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</si>
  <si>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</si>
  <si>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</si>
  <si>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</si>
  <si>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</si>
  <si>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</si>
  <si>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</si>
  <si>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- inozemni (šifre 1313+1314+1315+1316+1322+1356+1357+1358+1365+1366)</t>
  </si>
  <si>
    <t>13X2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</si>
  <si>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</si>
  <si>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</si>
  <si>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</si>
  <si>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</si>
  <si>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</si>
  <si>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</si>
  <si>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</si>
  <si>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</si>
  <si>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</si>
  <si>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</si>
  <si>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</si>
  <si>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</si>
  <si>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</si>
  <si>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</si>
  <si>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</si>
  <si>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</si>
  <si>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</si>
  <si>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</si>
  <si>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</si>
  <si>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</si>
  <si>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</si>
  <si>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14</t>
  </si>
  <si>
    <t>Vrijednosni papiri - tuzemni (šifre 1411+1421+1431+1441+1451+1461)</t>
  </si>
  <si>
    <t>14X1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</si>
  <si>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</si>
  <si>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</si>
  <si>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</si>
  <si>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</si>
  <si>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</si>
  <si>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</si>
  <si>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</si>
  <si>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</si>
  <si>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</si>
  <si>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</si>
  <si>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</si>
  <si>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</si>
  <si>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(šifre 1412+1422+1432+1442+1452+1462)</t>
  </si>
  <si>
    <t>14X2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</si>
  <si>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</si>
  <si>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</si>
  <si>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</si>
  <si>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</si>
  <si>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</si>
  <si>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</si>
  <si>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</si>
  <si>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</si>
  <si>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</si>
  <si>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- tuzemni (šifre 1512+1513+1514+1521+1531+1541)</t>
  </si>
  <si>
    <t>15X1</t>
  </si>
  <si>
    <t>1512</t>
  </si>
  <si>
    <t>1513</t>
  </si>
  <si>
    <t>1514</t>
  </si>
  <si>
    <t>1521</t>
  </si>
  <si>
    <t>1531</t>
  </si>
  <si>
    <t>1541</t>
  </si>
  <si>
    <t>Dionice i udjeli u glavnici - inozemni (šifre 1532+1542)</t>
  </si>
  <si>
    <t>15X2</t>
  </si>
  <si>
    <t>1532</t>
  </si>
  <si>
    <t>1542</t>
  </si>
  <si>
    <t>159</t>
  </si>
  <si>
    <t>Ispravak vrijednosti dionica i udjela u glavnici</t>
  </si>
  <si>
    <t>16</t>
  </si>
  <si>
    <t>Potraživanja za prihode poslovanja (šifre 161 do 163 + 164 do 168-169)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</si>
  <si>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</si>
  <si>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</si>
  <si>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</si>
  <si>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</si>
  <si>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</si>
  <si>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(šifre 1631 do 1638)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</si>
  <si>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</si>
  <si>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</si>
  <si>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</si>
  <si>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</si>
  <si>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</si>
  <si>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1634</t>
  </si>
  <si>
    <t>Potraživanja za pomoći od izvanproračunskih korisnika</t>
  </si>
  <si>
    <t>1635</t>
  </si>
  <si>
    <t>1636</t>
  </si>
  <si>
    <t>Potraživanja za pomoći proračunskim korisnicima iz proračuna koji im nije nadležan</t>
  </si>
  <si>
    <t>1637</t>
  </si>
  <si>
    <t>1638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</si>
  <si>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</si>
  <si>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</si>
  <si>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</si>
  <si>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</si>
  <si>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</si>
  <si>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 i za povrat po protestiranim jamstvima</t>
  </si>
  <si>
    <t>167</t>
  </si>
  <si>
    <t>Potraživanja proračunskih korisnika za sredstva uplaćena u nadležni proračun i za prihode od HZZO-a na temelju ugovornih obveza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</si>
  <si>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</si>
  <si>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</si>
  <si>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</si>
  <si>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</si>
  <si>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</si>
  <si>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 (šifre 171 do 174 - 179)</t>
  </si>
  <si>
    <t>171</t>
  </si>
  <si>
    <t>Potraživanje od prodaje neproizvedene dugotrajne imovine</t>
  </si>
  <si>
    <t>172</t>
  </si>
  <si>
    <t>Potraživanja od prodaje proizvedene dugotrajne imovine</t>
  </si>
  <si>
    <t>173</t>
  </si>
  <si>
    <t>Potraživanja od prodaje plemenitih metala i ostalih pohranjenih vrijednosti</t>
  </si>
  <si>
    <t>174</t>
  </si>
  <si>
    <t>Potraživanja  od prodaje proizvedene kratkotrajne imovine</t>
  </si>
  <si>
    <t>179</t>
  </si>
  <si>
    <t>Ispravak vrijednosti potraživanja za prodanu nefinancijsku imovinu</t>
  </si>
  <si>
    <t>191</t>
  </si>
  <si>
    <t>Rashodi budućih razdoblja</t>
  </si>
  <si>
    <t>192</t>
  </si>
  <si>
    <t>Nedospjela naplata prihoda</t>
  </si>
  <si>
    <t>193</t>
  </si>
  <si>
    <t>Kontinuirani rashodi budućih razdoblja</t>
  </si>
  <si>
    <t>OBVEZE I VLASTITI IZVORI</t>
  </si>
  <si>
    <t>OBVEZE I VLASTITI IZVORI (šifre 2+9)</t>
  </si>
  <si>
    <t>B003</t>
  </si>
  <si>
    <t>2</t>
  </si>
  <si>
    <t>23</t>
  </si>
  <si>
    <t>231</t>
  </si>
  <si>
    <t>Obveze za zaposlene</t>
  </si>
  <si>
    <t>232</t>
  </si>
  <si>
    <t>Obveze za materijalne rashode</t>
  </si>
  <si>
    <t>234</t>
  </si>
  <si>
    <t>Obveze za financijske rashode (šifre 2341 do 2343)</t>
  </si>
  <si>
    <t>2341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</si>
  <si>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</si>
  <si>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</si>
  <si>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</si>
  <si>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</si>
  <si>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</si>
  <si>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</si>
  <si>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</si>
  <si>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2361</t>
  </si>
  <si>
    <t xml:space="preserve">Obveze za  pomoći inozemnim vladama </t>
  </si>
  <si>
    <t>2362</t>
  </si>
  <si>
    <t xml:space="preserve">Obveze za  pomoći međunarodnim organizacijama te institucijama i tijelima EU </t>
  </si>
  <si>
    <t>2363</t>
  </si>
  <si>
    <t>Obveze za pomoći drugom proračunu i izvanproračunskim korisnicima</t>
  </si>
  <si>
    <t>2364</t>
  </si>
  <si>
    <t xml:space="preserve">Obveze za pomoći proračunskim korisnicima drugih proračuna </t>
  </si>
  <si>
    <t>2365</t>
  </si>
  <si>
    <t>Obveze za pomoći izravnanja za decentralizirane funkcije i fiskalnog izravnanja</t>
  </si>
  <si>
    <t>2366</t>
  </si>
  <si>
    <t>Obveze za povrat pomoći primljenih iz drugih proračuna i od izvanproračunskih korisnika po protestiranim jamstvima</t>
  </si>
  <si>
    <t>2368</t>
  </si>
  <si>
    <t>Obveze za pomoći temeljem prijenosa EU sredstava</t>
  </si>
  <si>
    <t>237</t>
  </si>
  <si>
    <t>Obveze za naknade građanima i kućanstvima</t>
  </si>
  <si>
    <t>238</t>
  </si>
  <si>
    <t>239</t>
  </si>
  <si>
    <t>Ostale tekuće obveze</t>
  </si>
  <si>
    <t>24</t>
  </si>
  <si>
    <t>241</t>
  </si>
  <si>
    <t>Obveze za nabavu neproizvedene dugotrajne imovine</t>
  </si>
  <si>
    <t>242</t>
  </si>
  <si>
    <t>Obveze za nabavu proizvedene dugotrajne imovine</t>
  </si>
  <si>
    <t>243</t>
  </si>
  <si>
    <t>Obveze za plemenite metale i ostale pohranjene vrijednosti</t>
  </si>
  <si>
    <t>244</t>
  </si>
  <si>
    <t>Obveze za nabavu strateških zaliha</t>
  </si>
  <si>
    <t>245</t>
  </si>
  <si>
    <t>Obveze za dodatna ulaganja na nefinancijskoj imovini</t>
  </si>
  <si>
    <t>25</t>
  </si>
  <si>
    <t>25X1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</si>
  <si>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</si>
  <si>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</si>
  <si>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</si>
  <si>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</si>
  <si>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</si>
  <si>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</si>
  <si>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</si>
  <si>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</si>
  <si>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</si>
  <si>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</si>
  <si>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</si>
  <si>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</si>
  <si>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>25X2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</si>
  <si>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</si>
  <si>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</si>
  <si>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</si>
  <si>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</si>
  <si>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</si>
  <si>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</si>
  <si>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</si>
  <si>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</si>
  <si>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</si>
  <si>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(šifre 26X1+26X2)</t>
  </si>
  <si>
    <t>Obveze za kredite i zajmove - tuzemne (šifre 2622+2623+2624+2631+2643+2644+2645+2653+2654+2671+2672+2673+2674+2675+2676+2677)</t>
  </si>
  <si>
    <t>26X1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</si>
  <si>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</si>
  <si>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</si>
  <si>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</si>
  <si>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</si>
  <si>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</si>
  <si>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</si>
  <si>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</si>
  <si>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</si>
  <si>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</si>
  <si>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Obveze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</si>
  <si>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</si>
  <si>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</si>
  <si>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</si>
  <si>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</si>
  <si>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</si>
  <si>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</si>
  <si>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</si>
  <si>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</si>
  <si>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</si>
  <si>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</si>
  <si>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</si>
  <si>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</si>
  <si>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</si>
  <si>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</si>
  <si>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</si>
  <si>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</si>
  <si>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</si>
  <si>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</si>
  <si>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</si>
  <si>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</si>
  <si>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</si>
  <si>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kredite i zajmove - inozemne (šifre 2613+2614+2615+2616+2646+2647+2648+2655+2656)</t>
  </si>
  <si>
    <t>26X2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</si>
  <si>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</si>
  <si>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</si>
  <si>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</si>
  <si>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</si>
  <si>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</si>
  <si>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2615</t>
  </si>
  <si>
    <t>Obveze za zajmove od inozemnih vlada izvan EU</t>
  </si>
  <si>
    <t>2616</t>
  </si>
  <si>
    <t>Obveze za kredite od inozemnih kreditnih institucija</t>
  </si>
  <si>
    <t>2646</t>
  </si>
  <si>
    <t>Obveze za zajmove od inozemnih osiguravajućih društava</t>
  </si>
  <si>
    <t>2647</t>
  </si>
  <si>
    <t>Obveze za zajmove od ostalih inozemnih financijskih institucija</t>
  </si>
  <si>
    <t>2648</t>
  </si>
  <si>
    <t>Obveze za zajmove od inozemnih trgovačkih društava</t>
  </si>
  <si>
    <t>2655</t>
  </si>
  <si>
    <t>Obveze za zajmove od inozemnih obrtnika</t>
  </si>
  <si>
    <t>2656</t>
  </si>
  <si>
    <t>27</t>
  </si>
  <si>
    <t xml:space="preserve">Obveze za predujmove, depozite, jamčevne pologe i tuđe prihode </t>
  </si>
  <si>
    <t>29</t>
  </si>
  <si>
    <t>291</t>
  </si>
  <si>
    <t>Odgođeno plaćanje rashoda</t>
  </si>
  <si>
    <t>292</t>
  </si>
  <si>
    <t>Naplaćeni prihodi budućih razdoblja</t>
  </si>
  <si>
    <t>9</t>
  </si>
  <si>
    <t>91</t>
  </si>
  <si>
    <t>Vlastiti izvori i ispravak vlastitih izvora (šifre 911-912)</t>
  </si>
  <si>
    <t>911</t>
  </si>
  <si>
    <t>912</t>
  </si>
  <si>
    <t>922</t>
  </si>
  <si>
    <t>9221</t>
  </si>
  <si>
    <t>Višak prihoda poslovanja</t>
  </si>
  <si>
    <t>Višak prihoda od nefinancijske imovine</t>
  </si>
  <si>
    <t>Višak primitaka od financijske imovine</t>
  </si>
  <si>
    <t>9222</t>
  </si>
  <si>
    <t>Manjak prihoda poslovanja</t>
  </si>
  <si>
    <t>Manjak prihoda od nefinancijske imovine</t>
  </si>
  <si>
    <t>Manjak primitaka od financijske imovine</t>
  </si>
  <si>
    <t>93</t>
  </si>
  <si>
    <t>9341</t>
  </si>
  <si>
    <t>Obračunate negativne tečajne razlike i razlike zbog primjene valutne klauzule</t>
  </si>
  <si>
    <t>9361</t>
  </si>
  <si>
    <t>Obračunati rashodi za tekuće pomoći drugom proračunu i izvanproračunskim korisnicima</t>
  </si>
  <si>
    <t>9362</t>
  </si>
  <si>
    <t>Obračunati rashodi za kapitalne pomoći drugom proračunu i izvanproračunskim korisnicima</t>
  </si>
  <si>
    <t>9363</t>
  </si>
  <si>
    <t>Obračunati rashodi za pomoći drugom proračunu i izvanproračunskim korisnicima po protestiranim jamstvima</t>
  </si>
  <si>
    <t>9364</t>
  </si>
  <si>
    <t>Obračunati rashodi za povrat pomoći iz drugih proračuna i od izvanproračunskih korisnika po protestiranim jamstvima</t>
  </si>
  <si>
    <t>9365</t>
  </si>
  <si>
    <t>Obračunati rashodi za pomoći izravnanja za decentralizirane funkcije i fiskalnog izravnanja</t>
  </si>
  <si>
    <t>9366</t>
  </si>
  <si>
    <t>Obračunati rashodi za pomoći proračunskim korisnicima drugih proračuna</t>
  </si>
  <si>
    <t>9367</t>
  </si>
  <si>
    <t>Obračunati rashodi za tekuće pomoći temeljem prijenosa EU sredstava</t>
  </si>
  <si>
    <t>9368</t>
  </si>
  <si>
    <t>Obračunati rashodi za kapitalne pomoći temeljem prijenosa EU sredstava</t>
  </si>
  <si>
    <t>961</t>
  </si>
  <si>
    <t>Obračunati prihodi od poreza</t>
  </si>
  <si>
    <t>962</t>
  </si>
  <si>
    <t>Obračunati doprinosi</t>
  </si>
  <si>
    <t>963</t>
  </si>
  <si>
    <t>Obračunate pomoći iz inozemstva i od subjekata unutar općeg proračuna (šifre 9631 do 9638)</t>
  </si>
  <si>
    <t>9631</t>
  </si>
  <si>
    <t xml:space="preserve">Pomoći od inozemnih vlada </t>
  </si>
  <si>
    <t>9632</t>
  </si>
  <si>
    <t>Pomoći od međunarodnih organizacija te institucija i tijela EU</t>
  </si>
  <si>
    <t>9633</t>
  </si>
  <si>
    <t>Pomoći proračunu i izvanproračunskim korisnicima iz drugih proračuna</t>
  </si>
  <si>
    <t>9634</t>
  </si>
  <si>
    <t>Pomoći od izvanproračunskih korisnika</t>
  </si>
  <si>
    <t>9635</t>
  </si>
  <si>
    <t>Pomoći izravnanja za decentralizirane funkcije i fiskalnog izravnanja</t>
  </si>
  <si>
    <t>9636</t>
  </si>
  <si>
    <t>Pomoći proračunskim korisnicima iz proračuna koji im nije nadležan</t>
  </si>
  <si>
    <t>9637</t>
  </si>
  <si>
    <t>Povrat pomoći danih drugim proračunima i izvanproračunskim korisnicima po protestiranim jamstvima</t>
  </si>
  <si>
    <t>9638</t>
  </si>
  <si>
    <t>Pomoći temeljem prijenosa EU sredstava</t>
  </si>
  <si>
    <t>964</t>
  </si>
  <si>
    <t>Obračunati prihodi od imovine</t>
  </si>
  <si>
    <t>965</t>
  </si>
  <si>
    <t>Obračunati prihodi od upravnih i administrativnih pristojbi, pristojbi po posebnim propisima i naknada</t>
  </si>
  <si>
    <t>966</t>
  </si>
  <si>
    <t>Obračunati ostali prihodi</t>
  </si>
  <si>
    <t>967</t>
  </si>
  <si>
    <t xml:space="preserve">Obračunati prihodi iz proračuna </t>
  </si>
  <si>
    <t>968</t>
  </si>
  <si>
    <t>Kazne i upravne mjere te ostali prihodi</t>
  </si>
  <si>
    <t>971</t>
  </si>
  <si>
    <t>Obračunati prihodi od prodaje neproizvedene dugotrajne imovine</t>
  </si>
  <si>
    <t>972</t>
  </si>
  <si>
    <t>Obračunati prihodi od prodaje proizvedene dugotrajne imovine</t>
  </si>
  <si>
    <t>973</t>
  </si>
  <si>
    <t>Obračunati prihodi od prodaje plemenitih metala i ostalih pohranjenih vrijednosti</t>
  </si>
  <si>
    <t>974</t>
  </si>
  <si>
    <t>Obračunati prihodi od prodaje proizvedene kratkotrajne imovine</t>
  </si>
  <si>
    <t>99</t>
  </si>
  <si>
    <t>Izvanbilančni zapisi (=0)</t>
  </si>
  <si>
    <t>991</t>
  </si>
  <si>
    <t>Izvanbilančni zapisi - aktiva (šifra 996)</t>
  </si>
  <si>
    <t>996</t>
  </si>
  <si>
    <t>Izvanbilančni zapisi - pasiva</t>
  </si>
  <si>
    <t>dio 13</t>
  </si>
  <si>
    <t>Potraživanja za dane zajmove - dospjela</t>
  </si>
  <si>
    <t>dio 13 D</t>
  </si>
  <si>
    <t>Potraživanja za dane zajmove - nedospjela</t>
  </si>
  <si>
    <t>dio 13 N</t>
  </si>
  <si>
    <t>dio 16</t>
  </si>
  <si>
    <t>Potraživanja za prihode poslovanja - dospjela</t>
  </si>
  <si>
    <t>dio 16 D</t>
  </si>
  <si>
    <t>Potraživanja za prihode poslovanja - nedospjela</t>
  </si>
  <si>
    <t>dio 16 N</t>
  </si>
  <si>
    <t>Potraživanja za prihode poslovanja - potraživanja za zajedničke prihode</t>
  </si>
  <si>
    <t>dio 16 ZP</t>
  </si>
  <si>
    <t>dio 17</t>
  </si>
  <si>
    <t>Potraživanja od prodaje nefinancijske imovine - dospjela</t>
  </si>
  <si>
    <t>dio 17 D</t>
  </si>
  <si>
    <t>Potraživanja od prodaje nefinancijske imovine - nedospjela</t>
  </si>
  <si>
    <t>dio 17 N</t>
  </si>
  <si>
    <t>Potraživanja od prodaje nefinancijske imovine - potraživanja za zajedničke prihode</t>
  </si>
  <si>
    <t>dio 17 ZP</t>
  </si>
  <si>
    <t>12911</t>
  </si>
  <si>
    <t>Potraživanja za naknade koje se refundiraju</t>
  </si>
  <si>
    <t>12912</t>
  </si>
  <si>
    <t>Potraživanja za predujmove</t>
  </si>
  <si>
    <t>12913</t>
  </si>
  <si>
    <t>12921</t>
  </si>
  <si>
    <t>Ostala nespomenuta potraživanja</t>
  </si>
  <si>
    <t>12931</t>
  </si>
  <si>
    <t>Potraživanja za prodana potraživanja (faktoring)</t>
  </si>
  <si>
    <t>12941</t>
  </si>
  <si>
    <t>Potraživanja proračuna od proračunskih korisnika za povrat u nadležni proračun</t>
  </si>
  <si>
    <t>12942</t>
  </si>
  <si>
    <t>Potraživanja proračuna za povrat sredstava proračunskih korisnika u proračun - bolovanje HZZO</t>
  </si>
  <si>
    <t>12951</t>
  </si>
  <si>
    <t>Potraživanja za EU predujmove dane iz državnog proračuna</t>
  </si>
  <si>
    <t>12952</t>
  </si>
  <si>
    <t>Potraživanja za EU predujmove dane iz županijskog proračuna</t>
  </si>
  <si>
    <t>12953</t>
  </si>
  <si>
    <t>Potraživanja za EU predujmove dane iz gradskog proračuna</t>
  </si>
  <si>
    <t>12954</t>
  </si>
  <si>
    <t>Potraživanja za EU predujmove dane iz općinskog proračuna</t>
  </si>
  <si>
    <t>12955</t>
  </si>
  <si>
    <t>Potraživanja za EU predujmove dane od HZMO-a, HZZ-a i HZZO-a</t>
  </si>
  <si>
    <t>12956</t>
  </si>
  <si>
    <t xml:space="preserve">Potraživanja za EU predujmove dane od ostalih izvanproračunskih korisnika državnog proračuna </t>
  </si>
  <si>
    <t>12957</t>
  </si>
  <si>
    <t>Potraživanja za EU predujmove dane od izvanproračunskih korisnika JLP(R)S</t>
  </si>
  <si>
    <t>12958</t>
  </si>
  <si>
    <t>Potraživanja za EU predujmove dane od proračunskih korisnika</t>
  </si>
  <si>
    <t>Potraživanja za povrat pomoći danih proračunskim korisnicima državnog proračuna po protestiranim jamstvima</t>
  </si>
  <si>
    <t>Potraživanja za povrat pomoći danih županijskim proračunima po protestiranim jamstvima</t>
  </si>
  <si>
    <t>Potraživanja za povrat pomoći danih gradskim proračunima po protestiranim jamstvima</t>
  </si>
  <si>
    <t>Potraživanja za povrat pomoći danih općinskim proračunima po protestiranim jamstvima</t>
  </si>
  <si>
    <t>Potraživanja za povrat pomoći danih HZMO-u, HZZ-u i HZZO-u po protestiranim jamstvima</t>
  </si>
  <si>
    <t>Potraživanja za povrat pomoći danih ostalim izvanproračunskim korisnicima državnog proračuna po protestiranim jamstvima</t>
  </si>
  <si>
    <t>16631</t>
  </si>
  <si>
    <t>Potraživanja za povrat donacija danih neprofitnim organizacijama, građanima i kućanstvima u tuzemstvu po protestiranim jamstvima</t>
  </si>
  <si>
    <t>16641</t>
  </si>
  <si>
    <t>Potraživanja za povrat kapitalnih pomoći danih trgovačkim društvima u javnom sektoru po protestiranim jamstvima</t>
  </si>
  <si>
    <t>16642</t>
  </si>
  <si>
    <t>Potraživanja za povrat kapitalnih pomoći danih tuzemnim trgovačkim društvima izvan javnog sektora po protestiranim jamstvima</t>
  </si>
  <si>
    <t>16643</t>
  </si>
  <si>
    <t>Potraživanja za povrat kapitalnih pomoći danih tuzemnim obrtnicima po protestiranim jamstvima</t>
  </si>
  <si>
    <t>16721</t>
  </si>
  <si>
    <t>Potraživanja proračunskih korisnika za sredstva uplaćena u nadležni proračun</t>
  </si>
  <si>
    <t>dio 23</t>
  </si>
  <si>
    <t>Obveze za rashode poslovanja - dospjele</t>
  </si>
  <si>
    <t>dio 23 D</t>
  </si>
  <si>
    <t>Obveze za rashode poslovanja - nedospjele</t>
  </si>
  <si>
    <t>dio 23 N</t>
  </si>
  <si>
    <t>dio 24</t>
  </si>
  <si>
    <t>Obveze za nabavu nefinancijske imovine - dospjele</t>
  </si>
  <si>
    <t>dio 24 D</t>
  </si>
  <si>
    <t>Obveze za nabavu nefinancijske imovine - nedospjele</t>
  </si>
  <si>
    <t>dio 24 N</t>
  </si>
  <si>
    <t>dio 25</t>
  </si>
  <si>
    <t>dio 25 D</t>
  </si>
  <si>
    <t>dio 25 N</t>
  </si>
  <si>
    <t>dio 26</t>
  </si>
  <si>
    <t>Obveze za kredite i zajmove - dospjele</t>
  </si>
  <si>
    <t>dio 26 D</t>
  </si>
  <si>
    <t>Obveze za kredite i zajmove - nedospjele</t>
  </si>
  <si>
    <t>dio 26 N</t>
  </si>
  <si>
    <t>Obveze za predujmove</t>
  </si>
  <si>
    <t>Obveze za depozite</t>
  </si>
  <si>
    <t>Ostale nespomenute obveze</t>
  </si>
  <si>
    <t>23954</t>
  </si>
  <si>
    <t xml:space="preserve">Obveze za naplaćene tuđe prihode </t>
  </si>
  <si>
    <t>Obveze proračuna za naplaćena sredstva proračunskog korisnika</t>
  </si>
  <si>
    <t>Obveze proračunskih korisnika za povrat u proračun</t>
  </si>
  <si>
    <t>26223</t>
  </si>
  <si>
    <t>Obveze za zajmove po faktoringu od kreditnih institucija u javnom sektoru</t>
  </si>
  <si>
    <t>26224</t>
  </si>
  <si>
    <t>Obveze za zajmove po faktoringu od osiguravajućih društava u javnom sektoru</t>
  </si>
  <si>
    <t>26233</t>
  </si>
  <si>
    <t>Obveze za zajmove po faktoringu od ostalih financijskih institucija u javnom sektoru</t>
  </si>
  <si>
    <t>26244</t>
  </si>
  <si>
    <t>Obveze za zajmove po faktoringu od trgovačkih društava u javnom sektoru</t>
  </si>
  <si>
    <t>26314</t>
  </si>
  <si>
    <t>26433</t>
  </si>
  <si>
    <t>Obveze za zajmove po faktoringu od tuzemnih kreditnih institucija izvan javnog sektora</t>
  </si>
  <si>
    <t>26434</t>
  </si>
  <si>
    <t>Obveze za zajmove po faktoringu od tuzemnih osiguravajućih društava izvan javnog sektora</t>
  </si>
  <si>
    <t>26443</t>
  </si>
  <si>
    <t>Obveze za zajmove po faktoringu od inozemnih kreditnih institucija</t>
  </si>
  <si>
    <t>26464</t>
  </si>
  <si>
    <t>Obveze za zajmove po faktoringu od inozemnih osiguravajućih društava</t>
  </si>
  <si>
    <t>26473</t>
  </si>
  <si>
    <t>Obveze za zajmove po faktoringu od ostalih inozemnih financijskih institucija</t>
  </si>
  <si>
    <t>26484</t>
  </si>
  <si>
    <t>Obveze za zajmove po faktoringu od tuzemnih obrtnika</t>
  </si>
  <si>
    <t>26544</t>
  </si>
  <si>
    <t>Obveze za zajmove po faktoringu od inozemnih trgovačkih društava</t>
  </si>
  <si>
    <t>26554</t>
  </si>
  <si>
    <t>Obveze za zajmove po faktoringu od inozemnih obrtnika</t>
  </si>
  <si>
    <t>26564</t>
  </si>
  <si>
    <t>27111</t>
  </si>
  <si>
    <t>Obveze za jamčevne pologe</t>
  </si>
  <si>
    <t>27411</t>
  </si>
  <si>
    <t>Obveze za EU predujmove dane od institucija i tijela EU</t>
  </si>
  <si>
    <t>Obveze za EU predujmove dane iz državnog proračuna</t>
  </si>
  <si>
    <t>Obveze za EU predujmove dane iz županijskog proračuna</t>
  </si>
  <si>
    <t>Obveze za EU predujmove dane iz gradskog proračuna</t>
  </si>
  <si>
    <t>Obveze za EU predujmove dane iz općinskog proračuna</t>
  </si>
  <si>
    <t>Obveze za EU predujmove dane od HZMO-a, HZZ-a i HZZO-a</t>
  </si>
  <si>
    <t xml:space="preserve">Obveze za EU predujmove dane od ostalih izvanproračunskih korisnika državnog proračuna </t>
  </si>
  <si>
    <t>Obveze za EU predujmove dane od izvanproračunskih korisnika JLP(R)S</t>
  </si>
  <si>
    <t>Obveze za EU predujmove dane od proračunskih korisnika</t>
  </si>
  <si>
    <t>Obveze proračunskih korisnika za povrat u proračun - bolovanje HZZO</t>
  </si>
  <si>
    <t>92214</t>
  </si>
  <si>
    <t>Višak prihoda poslovanja - ispravci iz prethodnih razdoblja</t>
  </si>
  <si>
    <t>92215</t>
  </si>
  <si>
    <t>Višak prihoda od nefinancijske imovine - ispravci iz prethodnih razdoblja</t>
  </si>
  <si>
    <t>92216</t>
  </si>
  <si>
    <t>Višak primitaka od financijske imovine - ispravci iz prethodnih razdoblja</t>
  </si>
  <si>
    <t>92224</t>
  </si>
  <si>
    <t>Manjak prihoda poslovanja - ispravci iz prethodnih razdoblja</t>
  </si>
  <si>
    <t>92225</t>
  </si>
  <si>
    <t>Manjak prihoda od nefinancijske imovine - ispravci iz prethodnih razdoblja</t>
  </si>
  <si>
    <t>92226</t>
  </si>
  <si>
    <t>Manjak primitaka od financijske imovine - ispravci iz prethodnih razdoblja</t>
  </si>
  <si>
    <t>99611</t>
  </si>
  <si>
    <t>Tuđa imovina dobivena na korištenje</t>
  </si>
  <si>
    <t>99612</t>
  </si>
  <si>
    <t>Dugotrajna nefinancijska imovina nabavljena iz operativnog najma</t>
  </si>
  <si>
    <t>99621</t>
  </si>
  <si>
    <t>Potencijalne obveze po danim jamstvima</t>
  </si>
  <si>
    <t>99631</t>
  </si>
  <si>
    <t>Dana kreditna pisma</t>
  </si>
  <si>
    <t>99641</t>
  </si>
  <si>
    <t>Instrumenti osiguranja plaćanja</t>
  </si>
  <si>
    <t>99651</t>
  </si>
  <si>
    <t>Potencijalne obveze po osnovi sudskih sporova u tijeku</t>
  </si>
  <si>
    <t>99652</t>
  </si>
  <si>
    <t xml:space="preserve">Preuzete obveze po ugovorima o nabavi roba, radova i usluga </t>
  </si>
  <si>
    <t>99653</t>
  </si>
  <si>
    <t xml:space="preserve">Preuzete obveze po ugovorima o dodjeli bespovratnih sredstava iz EU fondova </t>
  </si>
  <si>
    <t>99661</t>
  </si>
  <si>
    <t>Obveze po osnovi kapitala na poziv</t>
  </si>
  <si>
    <t>99671</t>
  </si>
  <si>
    <t xml:space="preserve">Potraživanja po ugovorima o dodijeljenim bespovratnim sredstvima iz EU fondova </t>
  </si>
  <si>
    <t>99691</t>
  </si>
  <si>
    <t>Ostali izvanbilančni zapisi</t>
  </si>
  <si>
    <t>IZVJEŠTAJ O PROMJENAMA U VRIJEDNOSTI
I OBUJMU IMOVINE I OBVEZA</t>
  </si>
  <si>
    <t>9151</t>
  </si>
  <si>
    <t>Promjene u vrijednosti i obujmu imovine (šifre 91511+91512)</t>
  </si>
  <si>
    <t>91511</t>
  </si>
  <si>
    <t>P001</t>
  </si>
  <si>
    <t>Neproizvedena dugotrajna imovina</t>
  </si>
  <si>
    <t>P002</t>
  </si>
  <si>
    <t>Proizvedena dugotrajna imovina</t>
  </si>
  <si>
    <t>P003</t>
  </si>
  <si>
    <t>P004</t>
  </si>
  <si>
    <t>P005</t>
  </si>
  <si>
    <t>Dugotrajna nefinancijska imovina u pripremi</t>
  </si>
  <si>
    <t>P006</t>
  </si>
  <si>
    <t>Proizvedena kratkotrajna imovina</t>
  </si>
  <si>
    <t>P007</t>
  </si>
  <si>
    <t>P008</t>
  </si>
  <si>
    <t>Novac u banci i blagajni</t>
  </si>
  <si>
    <t>P009</t>
  </si>
  <si>
    <t>P010</t>
  </si>
  <si>
    <t xml:space="preserve">Potraživanja za dane zajmove </t>
  </si>
  <si>
    <t>P011</t>
  </si>
  <si>
    <t>P012</t>
  </si>
  <si>
    <t>P013</t>
  </si>
  <si>
    <t>Potraživanja za prihode poslovanja</t>
  </si>
  <si>
    <t>P014</t>
  </si>
  <si>
    <t>Potraživanja od prodaje nefinancijske imovine</t>
  </si>
  <si>
    <t>P015</t>
  </si>
  <si>
    <t>91512</t>
  </si>
  <si>
    <t>Promjene u obujmu imovine (šifre P016+P023)</t>
  </si>
  <si>
    <t>Promjene u obujmu nefinancijske imovine (šifre P017 do P022)</t>
  </si>
  <si>
    <t>P016</t>
  </si>
  <si>
    <t>P017</t>
  </si>
  <si>
    <t>P018</t>
  </si>
  <si>
    <t>P019</t>
  </si>
  <si>
    <t>P020</t>
  </si>
  <si>
    <t>P021</t>
  </si>
  <si>
    <t>P022</t>
  </si>
  <si>
    <t>Promjene u obujmu financijske imovine (šifre P024 do P030)</t>
  </si>
  <si>
    <t>P023</t>
  </si>
  <si>
    <t>P024</t>
  </si>
  <si>
    <t>P025</t>
  </si>
  <si>
    <t>P026</t>
  </si>
  <si>
    <t>P027</t>
  </si>
  <si>
    <t>P028</t>
  </si>
  <si>
    <t>P029</t>
  </si>
  <si>
    <t>P030</t>
  </si>
  <si>
    <t>9152</t>
  </si>
  <si>
    <t>91521</t>
  </si>
  <si>
    <t>Obveze za rashode poslovanja</t>
  </si>
  <si>
    <t>P031</t>
  </si>
  <si>
    <t>Obveze za nabavu nefinancijske imovine</t>
  </si>
  <si>
    <t>P032</t>
  </si>
  <si>
    <t>P033</t>
  </si>
  <si>
    <t>Obveze za kredite i zajmove</t>
  </si>
  <si>
    <t>P034</t>
  </si>
  <si>
    <t>91522</t>
  </si>
  <si>
    <t>Promjene u obujmu obveza (šifre P035 do P038)</t>
  </si>
  <si>
    <t>P035</t>
  </si>
  <si>
    <t>P036</t>
  </si>
  <si>
    <t>P037</t>
  </si>
  <si>
    <t>P038</t>
  </si>
  <si>
    <t>IZVJEŠTAJ O OBVEZAMA</t>
  </si>
  <si>
    <t>Iznos</t>
  </si>
  <si>
    <t>Stanje obveza 1. siječnja (=stanju obveza iz Izvještaja o obvezama na 31. prosinca prethodne godine)</t>
  </si>
  <si>
    <t>V001</t>
  </si>
  <si>
    <t>V002</t>
  </si>
  <si>
    <t>Međusobne obveze subjekata općeg proračuna</t>
  </si>
  <si>
    <t>V003</t>
  </si>
  <si>
    <t>Obveze za rashode poslovanja (šifre N231 do N239)</t>
  </si>
  <si>
    <t>N23</t>
  </si>
  <si>
    <t>N231</t>
  </si>
  <si>
    <t>N232</t>
  </si>
  <si>
    <t>Obveze za financijske rashode</t>
  </si>
  <si>
    <t>N234</t>
  </si>
  <si>
    <t>N235</t>
  </si>
  <si>
    <t>N236</t>
  </si>
  <si>
    <t>N237</t>
  </si>
  <si>
    <t>N238</t>
  </si>
  <si>
    <t>N239</t>
  </si>
  <si>
    <t>N24</t>
  </si>
  <si>
    <t>dio 25,26</t>
  </si>
  <si>
    <t>Obveze za financijsku imovinu (šifre 'N251, 253' + N254 + N256 + 'N262,263,2643,2644,2645,2653,2654,267' + 'N261,2646,2647,2648,2655,2656')</t>
  </si>
  <si>
    <t>N dio 25,26</t>
  </si>
  <si>
    <t>Obveze za čekove i mjenice</t>
  </si>
  <si>
    <t>N251, 253</t>
  </si>
  <si>
    <t>254</t>
  </si>
  <si>
    <t>N254</t>
  </si>
  <si>
    <t>256</t>
  </si>
  <si>
    <t>N256</t>
  </si>
  <si>
    <t>262,263,2643,2644,
2645,2653,2654,267</t>
  </si>
  <si>
    <t>Obveze za tuzemne kredite i zajmove</t>
  </si>
  <si>
    <t>N262,263,2643,2644,2645,2653,2654,267</t>
  </si>
  <si>
    <t>261,2646,2647, 2648,2655,2656</t>
  </si>
  <si>
    <t>Obveze za inozemne kredite i zajmove</t>
  </si>
  <si>
    <t>N261,2646,2647,2648,2655,2656</t>
  </si>
  <si>
    <t>Obveze za predujmove, depozite, jamčevne pologe i tuđe prihode</t>
  </si>
  <si>
    <t>N27</t>
  </si>
  <si>
    <t>V004</t>
  </si>
  <si>
    <t>V005</t>
  </si>
  <si>
    <t>Obveze za rashode poslovanja (šifre P231 do P239)</t>
  </si>
  <si>
    <t>P23</t>
  </si>
  <si>
    <t>P231</t>
  </si>
  <si>
    <t>P232</t>
  </si>
  <si>
    <t>P234</t>
  </si>
  <si>
    <t>P235</t>
  </si>
  <si>
    <t>P236</t>
  </si>
  <si>
    <t>P237</t>
  </si>
  <si>
    <t>P238</t>
  </si>
  <si>
    <t>P239</t>
  </si>
  <si>
    <t>P24</t>
  </si>
  <si>
    <t>Obveze za financijsku imovinu (šifre 'P251,253' + P254 + P256 + 'P262,263,2643,2644, 2645,2653,2654,267' + 'P261,2646,2647, 2648,2655,2656')</t>
  </si>
  <si>
    <t>P dio 25, 26</t>
  </si>
  <si>
    <t>P251, 253</t>
  </si>
  <si>
    <t>P254</t>
  </si>
  <si>
    <t>P256</t>
  </si>
  <si>
    <t>262,263,2643,2644, 2645,2653,2654,267</t>
  </si>
  <si>
    <t>P262,263,2643,2644, 2645,2653,2654,267</t>
  </si>
  <si>
    <t>P261,2646,2647, 2648,2655,2656</t>
  </si>
  <si>
    <t>P27</t>
  </si>
  <si>
    <t>Stanje obveza na kraju izvještajnog razdoblja (šifre V001+V002-V004) i (šifre V007+V009)</t>
  </si>
  <si>
    <t>V006</t>
  </si>
  <si>
    <t>V007</t>
  </si>
  <si>
    <t>Međusobne obveze subjekata općeg proračuna (šifre M001 do M004)</t>
  </si>
  <si>
    <t>V008</t>
  </si>
  <si>
    <t>a) Prekoračenje 1 do 60 dana</t>
  </si>
  <si>
    <t>M001</t>
  </si>
  <si>
    <t>b) Prekoračenje 61 do 180 dana</t>
  </si>
  <si>
    <t>M002</t>
  </si>
  <si>
    <t>c) Prekoračenje 181 do 360 dana</t>
  </si>
  <si>
    <t>M003</t>
  </si>
  <si>
    <t>d) Prekoračenje preko 360 dana</t>
  </si>
  <si>
    <t>M004</t>
  </si>
  <si>
    <t>Ukupno obveze za rashode poslovanja (šifre D231+D232+D234+D235+D236+D237+D 238+D239)</t>
  </si>
  <si>
    <t>D23</t>
  </si>
  <si>
    <t>Obveze za zaposlene (šifre D231A do D231D)</t>
  </si>
  <si>
    <t>D231</t>
  </si>
  <si>
    <t>D231A</t>
  </si>
  <si>
    <t>D231B</t>
  </si>
  <si>
    <t>D231C</t>
  </si>
  <si>
    <t>D231D</t>
  </si>
  <si>
    <t>Obveze za materijalne rashode (šifre D232A do D232D)</t>
  </si>
  <si>
    <t>D232</t>
  </si>
  <si>
    <t>D232A</t>
  </si>
  <si>
    <t>D232B</t>
  </si>
  <si>
    <t>D232C</t>
  </si>
  <si>
    <t>D232D</t>
  </si>
  <si>
    <t>Obveze za financijske rashode (šifre D234A do D234D)</t>
  </si>
  <si>
    <t>D234</t>
  </si>
  <si>
    <t>D234A</t>
  </si>
  <si>
    <t>D234B</t>
  </si>
  <si>
    <t>D234C</t>
  </si>
  <si>
    <t>D234D</t>
  </si>
  <si>
    <t>Obveze za subvencije (šifre D235A do D235D)</t>
  </si>
  <si>
    <t>D235</t>
  </si>
  <si>
    <t>D235A</t>
  </si>
  <si>
    <t>D235B</t>
  </si>
  <si>
    <t>D235C</t>
  </si>
  <si>
    <t>D235D</t>
  </si>
  <si>
    <t>D236</t>
  </si>
  <si>
    <t>D236A</t>
  </si>
  <si>
    <t>D236B</t>
  </si>
  <si>
    <t>D236C</t>
  </si>
  <si>
    <t>D236D</t>
  </si>
  <si>
    <t>Obveze za naknade građanima i kućanstvima (šifre D237A do D237D)</t>
  </si>
  <si>
    <t>D237</t>
  </si>
  <si>
    <t>D237A</t>
  </si>
  <si>
    <t>D237B</t>
  </si>
  <si>
    <t>D237C</t>
  </si>
  <si>
    <t>D237D</t>
  </si>
  <si>
    <t>D 238</t>
  </si>
  <si>
    <t>D238A</t>
  </si>
  <si>
    <t>D238B</t>
  </si>
  <si>
    <t>D238C</t>
  </si>
  <si>
    <t>D238D</t>
  </si>
  <si>
    <t>Ostale tekuće obveze (šifre D239A do D239D)</t>
  </si>
  <si>
    <t>D239</t>
  </si>
  <si>
    <t>D239A</t>
  </si>
  <si>
    <t>D239B</t>
  </si>
  <si>
    <t>D239C</t>
  </si>
  <si>
    <t>D239D</t>
  </si>
  <si>
    <t>Obveze za nabavu nefinancijske imovine (šifre D24A do D24D)</t>
  </si>
  <si>
    <t>D24</t>
  </si>
  <si>
    <t>D24A</t>
  </si>
  <si>
    <t>D24B</t>
  </si>
  <si>
    <t>D24C</t>
  </si>
  <si>
    <t>D24D</t>
  </si>
  <si>
    <t>Obveze za financijsku imovinu (šifre 'D 251,253' + D254 + D256 + 'D262,263,2643,2644, 2645,2653,2654,267' + 'D261,2646,2647, 2648,2655,2656')</t>
  </si>
  <si>
    <t>D dio 25,26</t>
  </si>
  <si>
    <t>D 251,253</t>
  </si>
  <si>
    <t>D254</t>
  </si>
  <si>
    <t>D256</t>
  </si>
  <si>
    <t>D262,263,2643,2644, 2645,2653,2654,267</t>
  </si>
  <si>
    <t>D261,2646,2647, 2648,2655,2656</t>
  </si>
  <si>
    <t>D27</t>
  </si>
  <si>
    <t>V009</t>
  </si>
  <si>
    <t>V010</t>
  </si>
  <si>
    <t>ND23</t>
  </si>
  <si>
    <t>ND24</t>
  </si>
  <si>
    <t>Obveze za financijsku imovinu</t>
  </si>
  <si>
    <t>ND dio 25,26</t>
  </si>
  <si>
    <t>ND27</t>
  </si>
  <si>
    <t>Stanje nedospjelih obveza na kraju izvještajnog razdoblja (šifre V010 + ND23 + ND24 + 'ND dio 25,26' + ND27)</t>
  </si>
  <si>
    <t>Obveze za pomoći dane u inozemstvo i unutar općeg proračuna</t>
  </si>
  <si>
    <t>Obveze za donacije, kazne, naknade šteta i kapitalne pomoći</t>
  </si>
  <si>
    <t>Povećanje obveza u izvještajnom razdoblju (šifre V003+N23+N24 + 'N dio 25,26'+N27)</t>
  </si>
  <si>
    <t>Podmirene obveze u izvještajnom razdoblju (šifre V005+P23+P24 + 'P dio 25,26'+P27)</t>
  </si>
  <si>
    <t>Obveze za pomoći dane u inozemstvo i unutar općeg proračuna (šifre D236A do D236D)</t>
  </si>
  <si>
    <t>Obveze za donacije, kazne, naknade šteta i kapitalne pomoći (šifre D238A do D238D)</t>
  </si>
  <si>
    <t>Stanje dospjelih obveza na kraju izvještajnog razdoblja (šifre V008+D23+D24 + 'D dio 25,26' + D27)</t>
  </si>
  <si>
    <r>
      <t>Promjene u vrijednosti</t>
    </r>
    <r>
      <rPr>
        <sz val="9"/>
        <rFont val="Arial"/>
        <family val="2"/>
      </rPr>
      <t xml:space="preserve"> imovine (šifre P001+P008)</t>
    </r>
  </si>
  <si>
    <r>
      <t xml:space="preserve">Promjene u vrijednosti </t>
    </r>
    <r>
      <rPr>
        <sz val="9"/>
        <rFont val="Arial"/>
        <family val="2"/>
      </rPr>
      <t>nefinancijske imovine (šifre P002 do P007)</t>
    </r>
  </si>
  <si>
    <t>Sitni inventar i autogume</t>
  </si>
  <si>
    <r>
      <t>Promjene u vrijednosti</t>
    </r>
    <r>
      <rPr>
        <sz val="9"/>
        <rFont val="Arial"/>
        <family val="2"/>
      </rPr>
      <t xml:space="preserve"> financijske imovine (šifre P009 do P015)</t>
    </r>
  </si>
  <si>
    <t>Potraživanja za jamčevne pologe, od zaposlenih te za više plaćene poreze i ostalo</t>
  </si>
  <si>
    <t>Financijski instrumenti - vrijednosni papiri</t>
  </si>
  <si>
    <t>Financijski instrumenti - dionice i udjeli u glavnici</t>
  </si>
  <si>
    <r>
      <t>Promjene u vrijednosti</t>
    </r>
    <r>
      <rPr>
        <sz val="9"/>
        <rFont val="Arial"/>
        <family val="2"/>
      </rPr>
      <t xml:space="preserve"> i obujmu obveza (šifre 91521+91522)</t>
    </r>
  </si>
  <si>
    <t>Promjene u vrijednosti obveza (šifre P031 do P034)</t>
  </si>
  <si>
    <t>Obveze za financijske instrumente - vrijednosne papire</t>
  </si>
  <si>
    <t>Instrumenti i uređaji</t>
  </si>
  <si>
    <r>
      <t>Prihodi od prodaje proizvoda i robe i pruženih usluga - nenaplaćen</t>
    </r>
    <r>
      <rPr>
        <strike/>
        <sz val="9"/>
        <rFont val="Arial"/>
        <family val="2"/>
        <charset val="238"/>
      </rPr>
      <t>i</t>
    </r>
  </si>
  <si>
    <t>Obračunati prihodi poslovanja i od prodaje nefinancijske imovine - nenaplaćeni (šifre 96+97)</t>
  </si>
  <si>
    <r>
      <t>Primljeni povrati glavnica danih zajmova</t>
    </r>
    <r>
      <rPr>
        <sz val="9"/>
        <color theme="1"/>
        <rFont val="Arial"/>
        <family val="2"/>
      </rPr>
      <t xml:space="preserve"> (šifre 811+812+813+814+815+816+817+818)</t>
    </r>
  </si>
  <si>
    <t>Povrat zajmova danih izvanproračunskim korisnicima JLP(R)S</t>
  </si>
  <si>
    <r>
      <t xml:space="preserve">Primici od povrata </t>
    </r>
    <r>
      <rPr>
        <sz val="9"/>
        <color theme="1"/>
        <rFont val="Arial"/>
        <family val="2"/>
      </rPr>
      <t>jamčevnih pologa</t>
    </r>
  </si>
  <si>
    <t>Primici od izdanih financijskih instrumenata - vrijednosnih papira (šifre 821+822+823+824)</t>
  </si>
  <si>
    <t>Primici od prodaje financijskih instrumenata - dionica i udjela u glavnici (šifre 831+832+833+834)</t>
  </si>
  <si>
    <t>Primljeni zajmovi od izvanproračunskih korisnika JLP(R)S</t>
  </si>
  <si>
    <t>Primici od prodaje financijskih instrumenata - vrijednosnih papira iz portfelja (šifre 851+852+853+854)</t>
  </si>
  <si>
    <t>Izdaci za dane zajmove i jamčevne pologe (šifre 511+512+513+514+515+516+517+518)</t>
  </si>
  <si>
    <t>Dani zajmovi izvanproračunskim korisnicima JLP(R)S</t>
  </si>
  <si>
    <r>
      <t>Izdaci za</t>
    </r>
    <r>
      <rPr>
        <sz val="9"/>
        <color theme="1"/>
        <rFont val="Arial"/>
        <family val="2"/>
      </rPr>
      <t xml:space="preserve"> jamčevne pologe</t>
    </r>
  </si>
  <si>
    <t>Izdaci za ulaganja u financijske instrumente - vrijednosne papire (šifre 521+522+523+524)</t>
  </si>
  <si>
    <t>Izdaci za ulaganja u financijske instrumente - dionice i udjele u glavnici (šifre 531+532+533+534)</t>
  </si>
  <si>
    <t>Izdaci za ulaganja u dionice i udjele u glavnici kreditnih i ostalih financijskih institucija u javnom sektoru (šifre 5312 do 5314)</t>
  </si>
  <si>
    <t>Izdaci za ulaganja u dionice i udjele u glavnici trgovačkih društava u javnom sektoru (šifra 5321)</t>
  </si>
  <si>
    <t>Izdaci za ulaganja u dionice i udjele u glavnici kreditnih i ostalih financijskih institucija izvan javnog sektora (šifre 5331+5332)</t>
  </si>
  <si>
    <t>Izdaci za ulaganja u dionice i udjele u glavnici trgovačkih društava izvan javnog sektora (šifre 5341+5342)</t>
  </si>
  <si>
    <t>Izdaci za otplatu glavnice za izdane financijske instrumente - vrijednosne papire (šifre 551+552+553)</t>
  </si>
  <si>
    <t>Otplata glavnice primljenih zajmova od izvanproračunskih korisnika JLP(R)S</t>
  </si>
  <si>
    <t>Kapitalne pomoći trgovačkim društvima i obrtnicima po protestiranim jamstvima u tuzemstvu i inozemstvu</t>
  </si>
  <si>
    <t>Kapitalne pomoći kreditnim i ostalim financijskim institucijama te trgovačkim društvima i zadrugama izvan javnog sektora</t>
  </si>
  <si>
    <t>Rashodi za donacije, kazne, naknade šteta i kapitalne pomoći (šifre 381+382+383+386)</t>
  </si>
  <si>
    <t>Stalni porezi na nepokretnu imovinu (zemlju, zgrade, kuće i ostalo)</t>
  </si>
  <si>
    <t xml:space="preserve">Porezi na robu i usluge (šifre 6141 do 6147) </t>
  </si>
  <si>
    <r>
      <t xml:space="preserve">Povrat poreza </t>
    </r>
    <r>
      <rPr>
        <sz val="9"/>
        <color theme="1"/>
        <rFont val="Arial"/>
        <family val="2"/>
      </rPr>
      <t>na dohodak po godišnjoj prijavi</t>
    </r>
  </si>
  <si>
    <r>
      <t xml:space="preserve">Porez </t>
    </r>
    <r>
      <rPr>
        <sz val="9"/>
        <rFont val="Arial"/>
        <family val="2"/>
      </rPr>
      <t>na dohodak od nesamostalnog rada</t>
    </r>
  </si>
  <si>
    <r>
      <t xml:space="preserve">Porez </t>
    </r>
    <r>
      <rPr>
        <sz val="9"/>
        <rFont val="Arial"/>
        <family val="2"/>
      </rPr>
      <t>na dohodak od samostalnih djelatnosti</t>
    </r>
  </si>
  <si>
    <r>
      <t>Porez</t>
    </r>
    <r>
      <rPr>
        <sz val="9"/>
        <rFont val="Arial"/>
        <family val="2"/>
      </rPr>
      <t xml:space="preserve"> na dohodak od imovine i imovinskih prava</t>
    </r>
  </si>
  <si>
    <r>
      <t xml:space="preserve">Porez </t>
    </r>
    <r>
      <rPr>
        <sz val="9"/>
        <rFont val="Arial"/>
        <family val="2"/>
      </rPr>
      <t>na dohodak od kapitala</t>
    </r>
  </si>
  <si>
    <r>
      <t xml:space="preserve">Porez </t>
    </r>
    <r>
      <rPr>
        <sz val="9"/>
        <rFont val="Arial"/>
        <family val="2"/>
      </rPr>
      <t>na dohodak po godišnjoj prijavi</t>
    </r>
  </si>
  <si>
    <r>
      <t>Porez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 xml:space="preserve">na dohodak utvrđen u postupku nadzora za prethodne godine </t>
    </r>
  </si>
  <si>
    <r>
      <t xml:space="preserve">Porez </t>
    </r>
    <r>
      <rPr>
        <sz val="9"/>
        <color theme="1"/>
        <rFont val="Arial"/>
        <family val="2"/>
      </rPr>
      <t>na dohodak (šifre 6111 do 6116 - 6117 - 6119)</t>
    </r>
  </si>
  <si>
    <t>Pomoći proračunu i izvanproračunskim korisnicima iz drugih proračuna (šifre 6331+6332)</t>
  </si>
  <si>
    <t>Tekuće pomoći proračunu i izvanproračunskim korisnicima iz drugih proračuna</t>
  </si>
  <si>
    <t>Kapitalne pomoći proračunu i izvanproračunskim korisnicima iz drugih proračuna</t>
  </si>
  <si>
    <t>Pomoći izravnanja za decentralizirane funkcije i fiskalnog izravnanja (šifre 6351 do 6353)</t>
  </si>
  <si>
    <t>Pomoći iz drugih proračuna i od izvanproračunskih korisnika temeljem protestiranih jamstava (šifra 6371+6372)</t>
  </si>
  <si>
    <t>Pomoći primljene iz drugih proračuna i od izvanproračunskih korisnika po protestiranim jamstvima</t>
  </si>
  <si>
    <t>Prihodi od prodaje kratkotrajne nefinancijske imovine, sitnog inventara i autoguma</t>
  </si>
  <si>
    <t>Prihodi od upravnih i administrativnih pristojbi, pristojbi po posebnim propisima i naknada (šifre 651+652+653+654)</t>
  </si>
  <si>
    <t>Donacije od pravnih i fizičkih osoba izvan općeg proračuna te povrat donacija i kapitalnih pomoći po protestiranim jamstvima (šifre 6631 do 6634)</t>
  </si>
  <si>
    <t>Prihodi iz nadležnog proračuna za financiranje izdataka za financijsku imovinu i otplatu zajmova</t>
  </si>
  <si>
    <t>Kazne za prekršaje trgovačkih društava</t>
  </si>
  <si>
    <t>Doprinosi za mirovinsko osiguranje za staž s povećanim trajanjem</t>
  </si>
  <si>
    <t>Materijalni rashodi (šifre 321+322+323+324+325+329)</t>
  </si>
  <si>
    <t>Usluge telefona, interneta, pošte i prijevoza</t>
  </si>
  <si>
    <t>Subvencije kreditnim i ostalim financijskim institucijama i trgovačkim društvima u javnom sektoru (šifre 3511+3512)</t>
  </si>
  <si>
    <t>Subvencije kreditnim i financijskim institucijama, trgovačkim društvima, zadrugama, poljoprivrednicima i obrtnicima izvan javnog sektora (šifre 3521 do 3523)</t>
  </si>
  <si>
    <t>Pomoći dane u inozemstvo i unutar općeg proračuna (šifre 361+362+363+365+366+367+368+369)</t>
  </si>
  <si>
    <t>Pomoći drugom proračunu i izvanproračunskim korisnicima (šifre 3631 do 3636)</t>
  </si>
  <si>
    <t>Tekuće pomoći drugom proračunu i izvanproračunskim korisnicima</t>
  </si>
  <si>
    <t>Kapitalne pomoći drugom proračunu i izvanproračunskim korisnicima</t>
  </si>
  <si>
    <t>Pomoći drugom proračunu i izvanproračunskim korisnicima po protestiranim jamstvima</t>
  </si>
  <si>
    <t>Povrat pomoći primljenih iz drugih proračuna i od izvanproračunskih korisnika po protestiranim jamstvima</t>
  </si>
  <si>
    <t>Tekuće pomoći od izvanproračunskih korisnika JLP(R)S</t>
  </si>
  <si>
    <t>Kapitalne pomoći od izvanproračunskih korisnika JLP(R)S</t>
  </si>
  <si>
    <t>Povrat pomoći danih proračunskim korisnicima JLP(R)S po protestiranim jamstvima</t>
  </si>
  <si>
    <t>Pomoći od izvanproračunskih korisnika JLP(R)S po protestiranim jamstvima</t>
  </si>
  <si>
    <t>Povrat pomoći danih izvanproračunskim korisnicima JLP(R)S po protestiranim jamstvima</t>
  </si>
  <si>
    <t>Prihodi od kamata na dane zajmove izvanproračunskim korisnicima JLP(R)S</t>
  </si>
  <si>
    <t xml:space="preserve">Kamate za primljene zajmove od izvanproračunskih korisnika JLP(R)S </t>
  </si>
  <si>
    <t>Tekuće pomoći izvanproračunskim korisnicima JLP(R)S</t>
  </si>
  <si>
    <t>Kapitalne pomoći izvanproračunskim korisnicima JLP(R)S</t>
  </si>
  <si>
    <t>Pomoći izvanproračunskim korisnicima JLP(R)S po protestiranim jamstvima</t>
  </si>
  <si>
    <t>Povrat pomoći primljenih od izvanproračunskih korisnika JLP(R)S po protestiranim jamstvima</t>
  </si>
  <si>
    <t>Pomoći proračunskim korisnicima JLP(R)S po protestiranim jamstvima</t>
  </si>
  <si>
    <t>Tekuće pomoći izvanproračunskim korisnicima JLP(R)S temeljem prijenosa EU sredstava</t>
  </si>
  <si>
    <t>Kapitalne pomoći izvanproračunskim korisnicima JLP(R)S temeljem prijenosa EU sredstava</t>
  </si>
  <si>
    <t>Povrat zajmova danih izvanproračunskim korisnicima JLP(R)S - kratkoročni</t>
  </si>
  <si>
    <t>Povrat zajmova danih izvanproračunskim korisnicima JLP(R)S - dugoročni</t>
  </si>
  <si>
    <t>Primljeni financijski najam od kreditnih institucija u javnom sektoru</t>
  </si>
  <si>
    <t>Primljeni financijski najam od ostalih financijskih institucija u javnom sektoru</t>
  </si>
  <si>
    <t>Primljeni financijski najam od tuzemnih kreditnih institucija izvan javnog sektora</t>
  </si>
  <si>
    <t>Primljeni financijski najam od ostalih tuzemnih financijskih institucija izvan javnog sektora</t>
  </si>
  <si>
    <t>Primljeni financijski najam od inozemnih kreditnih institucija</t>
  </si>
  <si>
    <t>Primljeni financijski najam od ostalih inozemnih financijskih institucija</t>
  </si>
  <si>
    <t>Primljeni zajmovi od izvanproračunskih korisnika JLP(R)S - kratkoročni</t>
  </si>
  <si>
    <t>Primljeni zajmovi od izvanproračunskih korisnika JLP(R)S - dugoročni</t>
  </si>
  <si>
    <t>Dani zajmovi izvanproračunskim korisnicima JLP(R)S – kratkoročni</t>
  </si>
  <si>
    <t>Dani zajmovi izvanproračunskim korisnicima JLP(R)S – dugoročni</t>
  </si>
  <si>
    <t>Otplata glavnice po financijskom najmu od kreditnih institucija u javnom sektoru</t>
  </si>
  <si>
    <t>Otplata glavnice po financijskom najmu od ostalih financijskih institucija u javnom sektoru</t>
  </si>
  <si>
    <t>Otplata glavnice po financijskom najmu od tuzemnih kreditnih institucija izvan javnog sektora</t>
  </si>
  <si>
    <t>Otplata glavnice po financijskom najmu od ostalih tuzemnih financijskih institucija izvan javnog sektora</t>
  </si>
  <si>
    <t>Otplata glavnice po financijskom najmu od inozemnih kreditnih institucija</t>
  </si>
  <si>
    <t>Otplata glavnice primljenog financijskog najma od ostalih inozemnih financijskih institucija</t>
  </si>
  <si>
    <t>Otplata glavnice primljenih zajmova od izvanproračunskih korisnika JLP(R)S – kratkoročnih</t>
  </si>
  <si>
    <t>Otplata glavnice primljenih zajmova od izvanproračunskih korisnika JLP(R)S – dugoročnih</t>
  </si>
  <si>
    <t>Obveze za financijski najam od ostalih financijskih institucija u javnom sektoru</t>
  </si>
  <si>
    <t>Obveze za financijski najam od ostalih tuzemnih financijskih institucija izvan javnog sektora</t>
  </si>
  <si>
    <t>Obveze za financijski najam od inozemnih kreditnih institucija</t>
  </si>
  <si>
    <t>Obveze za financijski najam od ostalih inozemnih financijskih institucija</t>
  </si>
  <si>
    <t>Sitni inventar i autogume (šifre 041+042-049)</t>
  </si>
  <si>
    <t>Zalihe sitnog inventara i autoguma</t>
  </si>
  <si>
    <t>Sitni inventar i autogume u upotrebi</t>
  </si>
  <si>
    <t>Ispravak vrijednosti sitnog inventara i autoguma u upotrebi</t>
  </si>
  <si>
    <t>Proizvodnja u tijeku i gotovi proizvodi</t>
  </si>
  <si>
    <t>Zalihe robe za daljnju prodaju</t>
  </si>
  <si>
    <t>Proizvedena kratkotrajna imovina (šifre 061 do 065)</t>
  </si>
  <si>
    <t>Izdvojena novčana sredstva i depoziti u kreditnim i financijskim institucijama (šifre 1121 do 1123)</t>
  </si>
  <si>
    <t>Potraživanja za jamčevne pologe, od zaposlenih te za više plaćene poreze i ostalo (šifre 122 do 124 - 125 + 129)</t>
  </si>
  <si>
    <t>Potraživanja za jamčevne pologe</t>
  </si>
  <si>
    <t>Zajmovi izvanproračunskim korisnicima JLP(R)S</t>
  </si>
  <si>
    <t>Ispravak vrijednosti potraživanja za dane zajmove</t>
  </si>
  <si>
    <t>Financijski instrumenti - vrijednosni papiri (šifre 14X1+14X2-149)</t>
  </si>
  <si>
    <t>Financijski instrumenti - dionice i udjeli u glavnici (šifre 15X1+15X2-159)</t>
  </si>
  <si>
    <t>Potraživanja za pomoći proračunu i izvanproračunskim korisnicima iz drugih proračuna</t>
  </si>
  <si>
    <t>Potraživanja za pomoći izravnanja za decentralizirane funkcije i fiskalnog izravnanja</t>
  </si>
  <si>
    <t>Potraživanja za povrat pomoći danih drugim proračunima i izvanproračunskim korisnicima po protestiranim jamstvima</t>
  </si>
  <si>
    <r>
      <t xml:space="preserve">Potraživanja za pomoći </t>
    </r>
    <r>
      <rPr>
        <sz val="9"/>
        <rFont val="Arial"/>
        <family val="2"/>
      </rPr>
      <t>temeljem prijenosa EU sredstava</t>
    </r>
  </si>
  <si>
    <t>Rashodi budućih razdoblja i nedospjela naplata prihoda (aktivna vremenska razgraničenja) (šifre 191 do 193)</t>
  </si>
  <si>
    <t>Obveze za kamate za izdane financijske instrumente - vrijednosne papire</t>
  </si>
  <si>
    <t>Obveze za nabavu nefinancijske imovine (šifre 241 do 245)</t>
  </si>
  <si>
    <t>Obveze za pomoći dane u inozemstvo i unutar općeg proračuna (šifre 2361 do 2368)</t>
  </si>
  <si>
    <t xml:space="preserve">Obveze (šifre 23+24+25+26+27+29) </t>
  </si>
  <si>
    <t>Obveze za rashode poslovanja (šifre 231 do 234 + 235 + 236 + 237 do 239)</t>
  </si>
  <si>
    <t>Obveze za financijske instrumente - vrijednosne papire (šifre 25X1+25X2-259)</t>
  </si>
  <si>
    <t>Obveze za financijske instrumente - vrijednosne papire - tuzemne (šifre 2511+2521+2531+2541+2551+2561)</t>
  </si>
  <si>
    <t xml:space="preserve">Obveze za financijske instrumente - vrijednosne papire - inozemne (šifre 2512+2522+2532+2542+2552+2562) </t>
  </si>
  <si>
    <t>Obveze za zajmove od izvanproračunskih korisnika JLP(R)S</t>
  </si>
  <si>
    <t>Odgođeno plaćanje rashoda i prihodi budućih razdoblja (pasivna vremenska razgraničenja) (šifre 291+292)</t>
  </si>
  <si>
    <t>Vlastiti izvori (šifre 91 + 922 - 93 + 96 + 97)</t>
  </si>
  <si>
    <t>Vlastiti izvori</t>
  </si>
  <si>
    <t>Ispravak vlastitih izvora za obveze</t>
  </si>
  <si>
    <t>Višak prihoda i primitaka (šifre 92211 do 92213)</t>
  </si>
  <si>
    <t>Manjak prihoda i primitaka (šifre 92221 do 92223)</t>
  </si>
  <si>
    <t>Obračunati rashodi poslovanja (šifre 9341 do 9368)</t>
  </si>
  <si>
    <t>Obračunati prihodi poslovanja (šifre 961 do 963 + 964 do 968)</t>
  </si>
  <si>
    <t>Obračunati prihodi od prodaje nefinancijske imovine (šifre 971 do 974)</t>
  </si>
  <si>
    <t>Potraživanja za dane predujmove za EU projekte subjektima izvan općeg proračuna</t>
  </si>
  <si>
    <r>
      <t>Potraživanja za povrat pomoći danih proračunskim korisnicima JLP(R)S</t>
    </r>
    <r>
      <rPr>
        <sz val="9"/>
        <rFont val="Arial"/>
        <family val="2"/>
      </rPr>
      <t xml:space="preserve"> po protestiranim jamstvima</t>
    </r>
  </si>
  <si>
    <r>
      <t>Potraživanja za povrat pomoći danih izvanproračunskim korisnicima JLP(R)S</t>
    </r>
    <r>
      <rPr>
        <sz val="9"/>
        <rFont val="Arial"/>
        <family val="2"/>
      </rPr>
      <t xml:space="preserve"> po protestiranim jamstvima</t>
    </r>
  </si>
  <si>
    <t>Obveze za financijske instrumente - vrijednosne papire - dospjele</t>
  </si>
  <si>
    <t>Obveze za financijske instrumente - vrijednosne papire - nedospjele</t>
  </si>
  <si>
    <t>Obveze za financijski najam od kreditnih institucija u javnom sektoru</t>
  </si>
  <si>
    <t>Obveze za financijski najam od tuzemnih kreditnih institucija izvan javnog sektora</t>
  </si>
  <si>
    <t>RASHODI POSLOVANJA (šifre 31+32+34+35+36+37+38)</t>
  </si>
  <si>
    <t>PRIHODI POSLOVANJA (šifre 61+62+63+64+65+66+67+68)</t>
  </si>
  <si>
    <t>Obveze (šifre 23+24+25+26+27+29)</t>
  </si>
  <si>
    <t>Opće javne usluge (šifre 011+012+013+014 do 018)</t>
  </si>
  <si>
    <t>Ekonomski poslovi (šifre 041+042+043+044+045+046+047+048+049)</t>
  </si>
  <si>
    <t>Rashodi vezani za stanovanje i kom. pogodnosti koji nisu drugdje svrstani</t>
  </si>
  <si>
    <t>Obrazovanje (šifre 091+092+093+094+095+096+097+098)</t>
  </si>
  <si>
    <t>Kontrolni zbroj (šifre 01+02+03+04+05+06+07+08+09+10)</t>
  </si>
  <si>
    <t>066</t>
  </si>
  <si>
    <t>09</t>
  </si>
  <si>
    <t>R1</t>
  </si>
  <si>
    <t>Promjene u vrijednosti i obujmu obveza (šifre 91521+91522)</t>
  </si>
  <si>
    <t>Rezultat - višak/manjak (šifre 9221-9222)</t>
  </si>
  <si>
    <t>Pomoći temeljem prijenosa EU sredstava (šifre 6381+6382)</t>
  </si>
  <si>
    <t>Tekuće pomoći proračunskim korisnicima državnog proračuna temeljem prijenosa EU sredstava</t>
  </si>
  <si>
    <t>Kapitalne pomoći proračunskim korisnicima državnog proračuna temeljem prijenosa EU sredstava</t>
  </si>
  <si>
    <t>Verzija 8.2.0</t>
  </si>
  <si>
    <r>
      <rPr>
        <b/>
        <strike/>
        <sz val="9"/>
        <color rgb="FF0C0C0C"/>
        <rFont val="Arial"/>
        <family val="2"/>
        <charset val="238"/>
      </rPr>
      <t>Prethodna godina / početak godine</t>
    </r>
    <r>
      <rPr>
        <b/>
        <sz val="9"/>
        <color rgb="FF0C0C0C"/>
        <rFont val="Arial"/>
        <family val="2"/>
      </rPr>
      <t xml:space="preserve">
</t>
    </r>
    <r>
      <rPr>
        <b/>
        <sz val="9"/>
        <color rgb="FF00B050"/>
        <rFont val="Arial"/>
        <family val="2"/>
        <charset val="238"/>
      </rPr>
      <t>Ostvareno u izvještajnom razdoblju preth. godine</t>
    </r>
  </si>
  <si>
    <r>
      <rPr>
        <b/>
        <strike/>
        <sz val="9"/>
        <color rgb="FF0C0C0C"/>
        <rFont val="Arial"/>
        <family val="2"/>
        <charset val="238"/>
      </rPr>
      <t>Tekuća godina / kraj godine</t>
    </r>
    <r>
      <rPr>
        <b/>
        <sz val="9"/>
        <color rgb="FF0C0C0C"/>
        <rFont val="Arial"/>
        <family val="2"/>
      </rPr>
      <t xml:space="preserve">
</t>
    </r>
    <r>
      <rPr>
        <b/>
        <sz val="9"/>
        <color rgb="FF00B050"/>
        <rFont val="Arial"/>
        <family val="2"/>
        <charset val="238"/>
      </rPr>
      <t>Ostvareno u izvještajnom razdoblju 
tekuće godine</t>
    </r>
  </si>
  <si>
    <t>IZMJENA NAZIVA ĆELIJE</t>
  </si>
  <si>
    <t>NOVO</t>
  </si>
  <si>
    <t>Obveznik:</t>
  </si>
  <si>
    <t>Razdoblje:</t>
  </si>
  <si>
    <r>
      <t>Povećanje obveza u izvještajnom razdoblju (šifre V003+N23+N24 + 'N dio 25,26'</t>
    </r>
    <r>
      <rPr>
        <b/>
        <sz val="9"/>
        <color rgb="FF00B050"/>
        <rFont val="Arial"/>
        <family val="2"/>
        <charset val="238"/>
      </rPr>
      <t>+N27</t>
    </r>
    <r>
      <rPr>
        <b/>
        <sz val="9"/>
        <color theme="1"/>
        <rFont val="Arial"/>
        <family val="2"/>
      </rPr>
      <t>)</t>
    </r>
  </si>
  <si>
    <t>Izmjena u formuli</t>
  </si>
  <si>
    <r>
      <t xml:space="preserve">Obveze za </t>
    </r>
    <r>
      <rPr>
        <sz val="9"/>
        <color rgb="FF00B050"/>
        <rFont val="Arial"/>
        <family val="2"/>
        <charset val="238"/>
      </rPr>
      <t xml:space="preserve">pomoći dane u inozemstvo i unutar općeg proračuna </t>
    </r>
    <r>
      <rPr>
        <strike/>
        <sz val="9"/>
        <rFont val="Arial"/>
        <family val="2"/>
        <charset val="238"/>
      </rPr>
      <t>povrat pomoći unutar općeg proračuna po protestiranim jamstvima</t>
    </r>
  </si>
  <si>
    <t>Promjena naziva</t>
  </si>
  <si>
    <r>
      <t xml:space="preserve">Obveze za </t>
    </r>
    <r>
      <rPr>
        <sz val="9"/>
        <color rgb="FF00B050"/>
        <rFont val="Arial"/>
        <family val="2"/>
        <charset val="238"/>
      </rPr>
      <t>donacije,</t>
    </r>
    <r>
      <rPr>
        <sz val="9"/>
        <color theme="1"/>
        <rFont val="Arial"/>
        <family val="2"/>
      </rPr>
      <t xml:space="preserve"> kazne, naknade šteta i kapitalne pomoći</t>
    </r>
  </si>
  <si>
    <r>
      <t>Podmirene obveze u izvještajnom razdoblju (šifre V005+P23+P24 + 'P dio 25,26'</t>
    </r>
    <r>
      <rPr>
        <b/>
        <sz val="9"/>
        <color rgb="FF00B050"/>
        <rFont val="Arial"/>
        <family val="2"/>
        <charset val="238"/>
      </rPr>
      <t>+P27</t>
    </r>
    <r>
      <rPr>
        <b/>
        <sz val="9"/>
        <color theme="1"/>
        <rFont val="Arial"/>
        <family val="2"/>
      </rPr>
      <t>)</t>
    </r>
  </si>
  <si>
    <r>
      <t>Obveze za</t>
    </r>
    <r>
      <rPr>
        <sz val="9"/>
        <color rgb="FF00B050"/>
        <rFont val="Arial"/>
        <family val="2"/>
        <charset val="238"/>
      </rPr>
      <t xml:space="preserve"> donacije, </t>
    </r>
    <r>
      <rPr>
        <sz val="9"/>
        <color theme="1"/>
        <rFont val="Arial"/>
        <family val="2"/>
      </rPr>
      <t>kazne, naknade šteta i kapitalne pomoći</t>
    </r>
  </si>
  <si>
    <r>
      <t xml:space="preserve">Stanje dospjelih obveza na kraju izvještajnog razdoblja (šifre V008+D23+D24 + 'D dio 25,26' </t>
    </r>
    <r>
      <rPr>
        <b/>
        <sz val="9"/>
        <color rgb="FF00B050"/>
        <rFont val="Arial"/>
        <family val="2"/>
        <charset val="238"/>
      </rPr>
      <t>+ D27</t>
    </r>
    <r>
      <rPr>
        <b/>
        <sz val="9"/>
        <color theme="1"/>
        <rFont val="Arial"/>
        <family val="2"/>
      </rPr>
      <t>)</t>
    </r>
  </si>
  <si>
    <r>
      <t xml:space="preserve">Obveze za </t>
    </r>
    <r>
      <rPr>
        <b/>
        <sz val="9"/>
        <color rgb="FF00B050"/>
        <rFont val="Arial"/>
        <family val="2"/>
        <charset val="238"/>
      </rPr>
      <t xml:space="preserve">pomoći dane u inozemstvo i unutar općeg proračuna </t>
    </r>
    <r>
      <rPr>
        <b/>
        <strike/>
        <sz val="9"/>
        <color theme="1"/>
        <rFont val="Arial"/>
        <family val="2"/>
        <charset val="238"/>
      </rPr>
      <t>povrat pomoći unutar općeg proračuna po protestiranim jamstvima</t>
    </r>
    <r>
      <rPr>
        <b/>
        <sz val="9"/>
        <color theme="1"/>
        <rFont val="Arial"/>
        <family val="2"/>
      </rPr>
      <t xml:space="preserve"> (šifre D236A do D236D)</t>
    </r>
  </si>
  <si>
    <r>
      <t xml:space="preserve">Obveze za </t>
    </r>
    <r>
      <rPr>
        <b/>
        <sz val="9"/>
        <color rgb="FF00B050"/>
        <rFont val="Arial"/>
        <family val="2"/>
        <charset val="238"/>
      </rPr>
      <t xml:space="preserve">donacije, </t>
    </r>
    <r>
      <rPr>
        <b/>
        <sz val="9"/>
        <color theme="1"/>
        <rFont val="Arial"/>
        <family val="2"/>
      </rPr>
      <t>kazne, naknade šteta i kapitalne pomoći (šifre D238A do D238D)</t>
    </r>
  </si>
  <si>
    <r>
      <t xml:space="preserve">Stanje nedospjelih obveza na kraju izvještajnog razdoblja (šifre V010 + ND23 + ND24 + 'ND dio 25,26' </t>
    </r>
    <r>
      <rPr>
        <b/>
        <sz val="9"/>
        <color rgb="FF00B050"/>
        <rFont val="Arial"/>
        <family val="2"/>
        <charset val="238"/>
      </rPr>
      <t>+ ND27</t>
    </r>
    <r>
      <rPr>
        <b/>
        <sz val="9"/>
        <color theme="1"/>
        <rFont val="Arial"/>
        <family val="2"/>
      </rPr>
      <t>)</t>
    </r>
  </si>
  <si>
    <r>
      <t xml:space="preserve">Promjene u vrijednosti </t>
    </r>
    <r>
      <rPr>
        <strike/>
        <sz val="9"/>
        <rFont val="Arial"/>
        <family val="2"/>
        <charset val="238"/>
      </rPr>
      <t>(revalorizacija)</t>
    </r>
    <r>
      <rPr>
        <sz val="9"/>
        <rFont val="Arial"/>
        <family val="2"/>
      </rPr>
      <t xml:space="preserve"> imovine (šifre P001+P008)</t>
    </r>
  </si>
  <si>
    <r>
      <t xml:space="preserve">Promjene u vrijednosti </t>
    </r>
    <r>
      <rPr>
        <strike/>
        <sz val="9"/>
        <rFont val="Arial"/>
        <family val="2"/>
        <charset val="238"/>
      </rPr>
      <t>(revalorizacija)</t>
    </r>
    <r>
      <rPr>
        <sz val="9"/>
        <rFont val="Arial"/>
        <family val="2"/>
      </rPr>
      <t xml:space="preserve"> nefinancijske imovine (šifre P002 do P007)</t>
    </r>
  </si>
  <si>
    <r>
      <t xml:space="preserve">Sitni inventar i </t>
    </r>
    <r>
      <rPr>
        <sz val="9"/>
        <color rgb="FF00B050"/>
        <rFont val="Arial"/>
        <family val="2"/>
        <charset val="238"/>
      </rPr>
      <t>autogume</t>
    </r>
  </si>
  <si>
    <t>Promjena naziva "auto gume" u "autogume"</t>
  </si>
  <si>
    <r>
      <t xml:space="preserve">Promjene u vrijednosti </t>
    </r>
    <r>
      <rPr>
        <strike/>
        <sz val="9"/>
        <rFont val="Arial"/>
        <family val="2"/>
        <charset val="238"/>
      </rPr>
      <t>(revalorizacija)</t>
    </r>
    <r>
      <rPr>
        <sz val="9"/>
        <rFont val="Arial"/>
        <family val="2"/>
      </rPr>
      <t xml:space="preserve"> financijske imovine (šifre P009 do P015)</t>
    </r>
  </si>
  <si>
    <r>
      <rPr>
        <strike/>
        <sz val="9"/>
        <rFont val="Arial"/>
        <family val="2"/>
        <charset val="238"/>
      </rPr>
      <t>Depoziti, jamčevni polozi i p</t>
    </r>
    <r>
      <rPr>
        <sz val="9"/>
        <color rgb="FF00B050"/>
        <rFont val="Arial"/>
        <family val="2"/>
        <charset val="238"/>
      </rPr>
      <t>P</t>
    </r>
    <r>
      <rPr>
        <sz val="9"/>
        <rFont val="Arial"/>
        <family val="2"/>
      </rPr>
      <t xml:space="preserve">otraživanja </t>
    </r>
    <r>
      <rPr>
        <sz val="9"/>
        <color rgb="FF00B050"/>
        <rFont val="Arial"/>
        <family val="2"/>
        <charset val="238"/>
      </rPr>
      <t>za jamčevne pologe,</t>
    </r>
    <r>
      <rPr>
        <sz val="9"/>
        <rFont val="Arial"/>
        <family val="2"/>
      </rPr>
      <t xml:space="preserve"> od zaposlenih te za više plaćene poreze i ostalo</t>
    </r>
  </si>
  <si>
    <r>
      <rPr>
        <sz val="9"/>
        <color rgb="FF00B050"/>
        <rFont val="Arial"/>
        <family val="2"/>
        <charset val="238"/>
      </rPr>
      <t xml:space="preserve">Financijski instrumenti - </t>
    </r>
    <r>
      <rPr>
        <strike/>
        <sz val="9"/>
        <rFont val="Arial"/>
        <family val="2"/>
        <charset val="238"/>
      </rPr>
      <t>V</t>
    </r>
    <r>
      <rPr>
        <sz val="9"/>
        <color rgb="FF00B050"/>
        <rFont val="Arial"/>
        <family val="2"/>
        <charset val="238"/>
      </rPr>
      <t>v</t>
    </r>
    <r>
      <rPr>
        <sz val="9"/>
        <rFont val="Arial"/>
        <family val="2"/>
      </rPr>
      <t>rijednosni papiri</t>
    </r>
  </si>
  <si>
    <r>
      <rPr>
        <sz val="9"/>
        <color rgb="FF00B050"/>
        <rFont val="Arial"/>
        <family val="2"/>
        <charset val="238"/>
      </rPr>
      <t xml:space="preserve">Financijski instrumenti - </t>
    </r>
    <r>
      <rPr>
        <strike/>
        <sz val="9"/>
        <rFont val="Arial"/>
        <family val="2"/>
        <charset val="238"/>
      </rPr>
      <t>D</t>
    </r>
    <r>
      <rPr>
        <sz val="9"/>
        <color rgb="FF00B050"/>
        <rFont val="Arial"/>
        <family val="2"/>
        <charset val="238"/>
      </rPr>
      <t>d</t>
    </r>
    <r>
      <rPr>
        <sz val="9"/>
        <rFont val="Arial"/>
        <family val="2"/>
      </rPr>
      <t>ionice i udjeli u glavnici</t>
    </r>
  </si>
  <si>
    <r>
      <t xml:space="preserve">Promjene u vrijednosti </t>
    </r>
    <r>
      <rPr>
        <strike/>
        <sz val="9"/>
        <rFont val="Arial"/>
        <family val="2"/>
        <charset val="238"/>
      </rPr>
      <t>(revalorizacija)</t>
    </r>
    <r>
      <rPr>
        <sz val="9"/>
        <rFont val="Arial"/>
        <family val="2"/>
      </rPr>
      <t xml:space="preserve"> i obujmu obveza (šifre 91521+91522)</t>
    </r>
  </si>
  <si>
    <r>
      <t xml:space="preserve">Promjene u vrijednosti </t>
    </r>
    <r>
      <rPr>
        <strike/>
        <sz val="9"/>
        <rFont val="Arial"/>
        <family val="2"/>
        <charset val="238"/>
      </rPr>
      <t>(revalorizacija)</t>
    </r>
    <r>
      <rPr>
        <sz val="9"/>
        <rFont val="Arial"/>
        <family val="2"/>
      </rPr>
      <t xml:space="preserve"> obveza (šifre P031 do P034)</t>
    </r>
  </si>
  <si>
    <r>
      <t xml:space="preserve">Obveze za </t>
    </r>
    <r>
      <rPr>
        <sz val="9"/>
        <color rgb="FF00B050"/>
        <rFont val="Arial"/>
        <family val="2"/>
        <charset val="238"/>
      </rPr>
      <t>financijske instrumente -</t>
    </r>
    <r>
      <rPr>
        <sz val="9"/>
        <rFont val="Arial"/>
        <family val="2"/>
      </rPr>
      <t xml:space="preserve"> vrijednosne papire</t>
    </r>
  </si>
  <si>
    <r>
      <t>Sitni inventar i</t>
    </r>
    <r>
      <rPr>
        <strike/>
        <sz val="9"/>
        <rFont val="Arial"/>
        <family val="2"/>
        <charset val="238"/>
      </rPr>
      <t xml:space="preserve"> auto gume</t>
    </r>
    <r>
      <rPr>
        <sz val="9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>autogume</t>
    </r>
  </si>
  <si>
    <r>
      <t xml:space="preserve">Sitni inventar i </t>
    </r>
    <r>
      <rPr>
        <strike/>
        <sz val="9"/>
        <rFont val="Arial"/>
        <family val="2"/>
        <charset val="238"/>
      </rPr>
      <t>auto gume</t>
    </r>
    <r>
      <rPr>
        <sz val="9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>autogume</t>
    </r>
  </si>
  <si>
    <r>
      <t>Instrumenti</t>
    </r>
    <r>
      <rPr>
        <strike/>
        <sz val="9"/>
        <rFont val="Arial"/>
        <family val="2"/>
        <charset val="238"/>
      </rPr>
      <t>,</t>
    </r>
    <r>
      <rPr>
        <sz val="9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>i</t>
    </r>
    <r>
      <rPr>
        <sz val="9"/>
        <color theme="6"/>
        <rFont val="Arial"/>
        <family val="2"/>
        <charset val="238"/>
      </rPr>
      <t xml:space="preserve"> </t>
    </r>
    <r>
      <rPr>
        <sz val="9"/>
        <rFont val="Arial"/>
        <family val="2"/>
      </rPr>
      <t>uređaji</t>
    </r>
    <r>
      <rPr>
        <strike/>
        <sz val="9"/>
        <rFont val="Arial"/>
        <family val="2"/>
        <charset val="238"/>
      </rPr>
      <t xml:space="preserve"> i strojevi</t>
    </r>
  </si>
  <si>
    <r>
      <t xml:space="preserve">Sitni inventar i </t>
    </r>
    <r>
      <rPr>
        <sz val="9"/>
        <color rgb="FF00B050"/>
        <rFont val="Arial"/>
        <family val="2"/>
        <charset val="238"/>
      </rPr>
      <t>autogume</t>
    </r>
    <r>
      <rPr>
        <sz val="9"/>
        <rFont val="Arial"/>
        <family val="2"/>
      </rPr>
      <t xml:space="preserve"> (šifre 041+042-049)</t>
    </r>
  </si>
  <si>
    <r>
      <t xml:space="preserve">Zalihe sitnog inventara i </t>
    </r>
    <r>
      <rPr>
        <sz val="9"/>
        <color rgb="FF00B050"/>
        <rFont val="Arial"/>
        <family val="2"/>
        <charset val="238"/>
      </rPr>
      <t>autoguma</t>
    </r>
  </si>
  <si>
    <r>
      <t xml:space="preserve">Sitni inventar i </t>
    </r>
    <r>
      <rPr>
        <sz val="9"/>
        <color rgb="FF00B050"/>
        <rFont val="Arial"/>
        <family val="2"/>
        <charset val="238"/>
      </rPr>
      <t>autogume</t>
    </r>
    <r>
      <rPr>
        <sz val="9"/>
        <rFont val="Arial"/>
        <family val="2"/>
      </rPr>
      <t xml:space="preserve"> u upotrebi</t>
    </r>
  </si>
  <si>
    <r>
      <t xml:space="preserve">Ispravak vrijednosti sitnog inventara </t>
    </r>
    <r>
      <rPr>
        <sz val="9"/>
        <color rgb="FF00B050"/>
        <rFont val="Arial"/>
        <family val="2"/>
        <charset val="238"/>
      </rPr>
      <t>i autoguma u upotrebi</t>
    </r>
  </si>
  <si>
    <r>
      <t xml:space="preserve">Proizvedena kratkotrajna imovina (šifre 061 do </t>
    </r>
    <r>
      <rPr>
        <sz val="9"/>
        <color rgb="FF00B050"/>
        <rFont val="Arial"/>
        <family val="2"/>
        <charset val="238"/>
      </rPr>
      <t>065</t>
    </r>
    <r>
      <rPr>
        <strike/>
        <sz val="9"/>
        <rFont val="Arial"/>
        <family val="2"/>
        <charset val="238"/>
      </rPr>
      <t>064</t>
    </r>
    <r>
      <rPr>
        <sz val="9"/>
        <rFont val="Arial"/>
        <family val="2"/>
      </rPr>
      <t>)</t>
    </r>
  </si>
  <si>
    <t>Izmjena u opisu i izmjena u formuli</t>
  </si>
  <si>
    <r>
      <t>Proizvodnja</t>
    </r>
    <r>
      <rPr>
        <sz val="9"/>
        <color rgb="FF00B050"/>
        <rFont val="Arial"/>
        <family val="2"/>
        <charset val="238"/>
      </rPr>
      <t xml:space="preserve"> u tijeku</t>
    </r>
    <r>
      <rPr>
        <sz val="9"/>
        <rFont val="Arial"/>
        <family val="2"/>
      </rPr>
      <t xml:space="preserve"> i </t>
    </r>
    <r>
      <rPr>
        <sz val="9"/>
        <color rgb="FF00B050"/>
        <rFont val="Arial"/>
        <family val="2"/>
        <charset val="238"/>
      </rPr>
      <t xml:space="preserve">gotovi </t>
    </r>
    <r>
      <rPr>
        <sz val="9"/>
        <rFont val="Arial"/>
        <family val="2"/>
      </rPr>
      <t>proizvodi</t>
    </r>
  </si>
  <si>
    <r>
      <rPr>
        <sz val="9"/>
        <color rgb="FF00B050"/>
        <rFont val="Arial"/>
        <family val="2"/>
        <charset val="238"/>
      </rPr>
      <t>Zalihe robe</t>
    </r>
    <r>
      <rPr>
        <strike/>
        <sz val="9"/>
        <rFont val="Arial"/>
        <family val="2"/>
        <charset val="238"/>
      </rPr>
      <t>Roba</t>
    </r>
    <r>
      <rPr>
        <sz val="9"/>
        <rFont val="Arial"/>
        <family val="2"/>
      </rPr>
      <t xml:space="preserve"> za daljnju prodaju</t>
    </r>
  </si>
  <si>
    <r>
      <t xml:space="preserve">Izdvojena novčana sredstva </t>
    </r>
    <r>
      <rPr>
        <sz val="9"/>
        <color rgb="FF00B050"/>
        <rFont val="Arial"/>
        <family val="2"/>
        <charset val="238"/>
      </rPr>
      <t>i depoziti u kreditnim i financijskim institucijama (šifre 1121 do 1123)</t>
    </r>
  </si>
  <si>
    <t>Izmjena naziva, dodana formula za izračun zbroja i dodan opis</t>
  </si>
  <si>
    <r>
      <rPr>
        <strike/>
        <sz val="9"/>
        <rFont val="Arial"/>
        <family val="2"/>
        <charset val="238"/>
      </rPr>
      <t>Depoziti, jamčevni polozi i potraživanja</t>
    </r>
    <r>
      <rPr>
        <sz val="9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>Potraživanja za jamčevne pologe,</t>
    </r>
    <r>
      <rPr>
        <sz val="9"/>
        <rFont val="Arial"/>
        <family val="2"/>
      </rPr>
      <t xml:space="preserve"> od zaposlenih te za više plaćene poreze i ostalo (šifre </t>
    </r>
    <r>
      <rPr>
        <strike/>
        <sz val="9"/>
        <rFont val="Arial"/>
        <family val="2"/>
        <charset val="238"/>
      </rPr>
      <t xml:space="preserve">121 + </t>
    </r>
    <r>
      <rPr>
        <sz val="9"/>
        <rFont val="Arial"/>
        <family val="2"/>
      </rPr>
      <t>122 do 124 - 125 + 129)</t>
    </r>
  </si>
  <si>
    <t>Izmjena naziva, izmjena u opisu i izmjena u formuli</t>
  </si>
  <si>
    <t>121</t>
  </si>
  <si>
    <t>Depoziti u kreditnim i ostalim financijskim institucijama (šifre 1211+1212)</t>
  </si>
  <si>
    <t>Briše se</t>
  </si>
  <si>
    <t>1211</t>
  </si>
  <si>
    <t>Depoziti u tuzemnim kreditnim i ostalim financijskim institucijama</t>
  </si>
  <si>
    <t>1212</t>
  </si>
  <si>
    <t>Depoziti u inozemnim kreditnim i ostalim financijskim institucijama</t>
  </si>
  <si>
    <r>
      <rPr>
        <strike/>
        <sz val="9"/>
        <rFont val="Arial"/>
        <family val="2"/>
        <charset val="238"/>
      </rPr>
      <t>Jamčevni polozi</t>
    </r>
    <r>
      <rPr>
        <sz val="9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>Potraživanja za jamčevne pologe</t>
    </r>
  </si>
  <si>
    <t>Izmjena naziva</t>
  </si>
  <si>
    <r>
      <t xml:space="preserve">Zajmovi izvanproračunskim korisnicima </t>
    </r>
    <r>
      <rPr>
        <sz val="9"/>
        <color rgb="FF00B050"/>
        <rFont val="Arial"/>
        <family val="2"/>
        <charset val="238"/>
      </rPr>
      <t>JLP(R)S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županijskih, gradskih i općinskih proračuna</t>
    </r>
  </si>
  <si>
    <r>
      <t xml:space="preserve">Ispravak vrijednosti </t>
    </r>
    <r>
      <rPr>
        <sz val="9"/>
        <color rgb="FF00B050"/>
        <rFont val="Arial"/>
        <family val="2"/>
        <charset val="238"/>
      </rPr>
      <t>potraživanja za dane zajmove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danih zajmova</t>
    </r>
  </si>
  <si>
    <r>
      <rPr>
        <sz val="9"/>
        <color rgb="FF00B050"/>
        <rFont val="Arial"/>
        <family val="2"/>
        <charset val="238"/>
      </rPr>
      <t xml:space="preserve">Financijski instrumenti - </t>
    </r>
    <r>
      <rPr>
        <strike/>
        <sz val="9"/>
        <rFont val="Arial"/>
        <family val="2"/>
        <charset val="238"/>
      </rPr>
      <t>V</t>
    </r>
    <r>
      <rPr>
        <sz val="9"/>
        <color rgb="FF00B050"/>
        <rFont val="Arial"/>
        <family val="2"/>
        <charset val="238"/>
      </rPr>
      <t>v</t>
    </r>
    <r>
      <rPr>
        <sz val="9"/>
        <rFont val="Arial"/>
        <family val="2"/>
      </rPr>
      <t>rijednosni papiri (šifre 14X1+14X2-149)</t>
    </r>
  </si>
  <si>
    <r>
      <rPr>
        <sz val="9"/>
        <color rgb="FF00B050"/>
        <rFont val="Arial"/>
        <family val="2"/>
        <charset val="238"/>
      </rPr>
      <t>Financijski instrumenti -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D</t>
    </r>
    <r>
      <rPr>
        <sz val="9"/>
        <color rgb="FF00B050"/>
        <rFont val="Arial"/>
        <family val="2"/>
        <charset val="238"/>
      </rPr>
      <t>d</t>
    </r>
    <r>
      <rPr>
        <sz val="9"/>
        <rFont val="Arial"/>
        <family val="2"/>
      </rPr>
      <t>ionice i udjeli u glavnici (šifre 15X1+15X2-159)</t>
    </r>
  </si>
  <si>
    <r>
      <t xml:space="preserve">Potraživanja za pomoći proračunu </t>
    </r>
    <r>
      <rPr>
        <sz val="9"/>
        <color rgb="FF00B050"/>
        <rFont val="Arial"/>
        <family val="2"/>
        <charset val="238"/>
      </rPr>
      <t xml:space="preserve">i izvanproračunskim korisnicima </t>
    </r>
    <r>
      <rPr>
        <sz val="9"/>
        <rFont val="Arial"/>
        <family val="2"/>
      </rPr>
      <t>iz drugih proračuna</t>
    </r>
  </si>
  <si>
    <r>
      <rPr>
        <strike/>
        <sz val="9"/>
        <rFont val="Arial"/>
        <family val="2"/>
        <charset val="238"/>
      </rPr>
      <t>Pomoći izravnanja za decentralizirane funkcije</t>
    </r>
    <r>
      <rPr>
        <sz val="9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>Potraživanja za pomoći izravnanja za decentralizirane funkcije i fiskalnog izravnanja</t>
    </r>
  </si>
  <si>
    <r>
      <t xml:space="preserve">Potraživanja za povrat pomoći danih </t>
    </r>
    <r>
      <rPr>
        <strike/>
        <sz val="9"/>
        <rFont val="Arial"/>
        <family val="2"/>
        <charset val="238"/>
      </rPr>
      <t>unutar općeg proračuna</t>
    </r>
    <r>
      <rPr>
        <sz val="9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>drugim proračunima i izvanproračunskim korisnicima</t>
    </r>
    <r>
      <rPr>
        <sz val="9"/>
        <rFont val="Arial"/>
        <family val="2"/>
      </rPr>
      <t xml:space="preserve"> po protestiranim jamstvima</t>
    </r>
  </si>
  <si>
    <t>Izmjena naiva</t>
  </si>
  <si>
    <r>
      <t xml:space="preserve">Potraživanja za pomoći </t>
    </r>
    <r>
      <rPr>
        <strike/>
        <sz val="9"/>
        <rFont val="Arial"/>
        <family val="2"/>
        <charset val="238"/>
      </rPr>
      <t xml:space="preserve">iz državnog proračuna </t>
    </r>
    <r>
      <rPr>
        <sz val="9"/>
        <rFont val="Arial"/>
        <family val="2"/>
      </rPr>
      <t>temeljem prijenosa EU sredstava</t>
    </r>
  </si>
  <si>
    <r>
      <t xml:space="preserve">Rashodi budućih razdoblja i nedospjela naplata prihoda </t>
    </r>
    <r>
      <rPr>
        <sz val="9"/>
        <color rgb="FF00B050"/>
        <rFont val="Arial"/>
        <family val="2"/>
        <charset val="238"/>
      </rPr>
      <t>(aktivna vremenska razgraničenja)</t>
    </r>
    <r>
      <rPr>
        <sz val="9"/>
        <rFont val="Arial"/>
        <family val="2"/>
      </rPr>
      <t xml:space="preserve"> (šifre 191 do 193)</t>
    </r>
  </si>
  <si>
    <r>
      <t>Obveze (šifre 23+24+25+26+</t>
    </r>
    <r>
      <rPr>
        <sz val="9"/>
        <color rgb="FF00B050"/>
        <rFont val="Arial"/>
        <family val="2"/>
        <charset val="238"/>
      </rPr>
      <t>27+</t>
    </r>
    <r>
      <rPr>
        <sz val="9"/>
        <rFont val="Arial"/>
        <family val="2"/>
      </rPr>
      <t xml:space="preserve">29) </t>
    </r>
  </si>
  <si>
    <r>
      <t xml:space="preserve">Obveze za rashode poslovanja (šifre 231 do 234 + 235 </t>
    </r>
    <r>
      <rPr>
        <sz val="9"/>
        <color rgb="FF00B050"/>
        <rFont val="Arial"/>
        <family val="2"/>
        <charset val="238"/>
      </rPr>
      <t xml:space="preserve">+ 236 + 237 </t>
    </r>
    <r>
      <rPr>
        <sz val="9"/>
        <rFont val="Arial"/>
        <family val="2"/>
      </rPr>
      <t>do 239)</t>
    </r>
  </si>
  <si>
    <r>
      <t xml:space="preserve">Obveze za kamate za izdane </t>
    </r>
    <r>
      <rPr>
        <sz val="9"/>
        <color rgb="FF00B050"/>
        <rFont val="Arial"/>
        <family val="2"/>
        <charset val="238"/>
      </rPr>
      <t>financijske instrumente -</t>
    </r>
    <r>
      <rPr>
        <sz val="9"/>
        <rFont val="Arial"/>
        <family val="2"/>
      </rPr>
      <t xml:space="preserve"> vrijednosne papire</t>
    </r>
  </si>
  <si>
    <r>
      <t xml:space="preserve">Obveze za </t>
    </r>
    <r>
      <rPr>
        <strike/>
        <sz val="9"/>
        <rFont val="Arial"/>
        <family val="2"/>
        <charset val="238"/>
      </rPr>
      <t>povrat</t>
    </r>
    <r>
      <rPr>
        <sz val="9"/>
        <rFont val="Arial"/>
        <family val="2"/>
      </rPr>
      <t xml:space="preserve"> pomoći </t>
    </r>
    <r>
      <rPr>
        <sz val="9"/>
        <color rgb="FF00B050"/>
        <rFont val="Arial"/>
        <family val="2"/>
        <charset val="238"/>
      </rPr>
      <t xml:space="preserve">dane u inozemstvo i unutar općeg proračuna </t>
    </r>
    <r>
      <rPr>
        <strike/>
        <sz val="9"/>
        <rFont val="Arial"/>
        <family val="2"/>
        <charset val="238"/>
      </rPr>
      <t>primljenih unutar općeg proračuna po protestiranim jamstvima</t>
    </r>
    <r>
      <rPr>
        <sz val="9"/>
        <color rgb="FF00B050"/>
        <rFont val="Arial"/>
        <family val="2"/>
        <charset val="238"/>
      </rPr>
      <t xml:space="preserve"> (šifre 2361 do 2368)</t>
    </r>
  </si>
  <si>
    <t>Izmjena naziva, izmjena u opisu i izmjena u formuli (dodana formula za izračun)</t>
  </si>
  <si>
    <r>
      <t xml:space="preserve">Obveze za </t>
    </r>
    <r>
      <rPr>
        <sz val="9"/>
        <color rgb="FF00B050"/>
        <rFont val="Arial"/>
        <family val="2"/>
        <charset val="238"/>
      </rPr>
      <t>donacije,</t>
    </r>
    <r>
      <rPr>
        <sz val="9"/>
        <rFont val="Arial"/>
        <family val="2"/>
      </rPr>
      <t xml:space="preserve"> kazne, naknade šteta i kapitalne pomoći</t>
    </r>
  </si>
  <si>
    <r>
      <t xml:space="preserve">Obveze za nabavu nefinancijske imovine </t>
    </r>
    <r>
      <rPr>
        <sz val="9"/>
        <color rgb="FF00B050"/>
        <rFont val="Arial"/>
        <family val="2"/>
        <charset val="238"/>
      </rPr>
      <t>(šifre 241 do 245)</t>
    </r>
  </si>
  <si>
    <r>
      <t xml:space="preserve">Obveze za </t>
    </r>
    <r>
      <rPr>
        <sz val="9"/>
        <color rgb="FF00B050"/>
        <rFont val="Arial"/>
        <family val="2"/>
        <charset val="238"/>
      </rPr>
      <t>financijske instrumente -</t>
    </r>
    <r>
      <rPr>
        <sz val="9"/>
        <rFont val="Arial"/>
        <family val="2"/>
      </rPr>
      <t xml:space="preserve"> vrijednosne papire (šifre 25X1+25X2-259)</t>
    </r>
  </si>
  <si>
    <r>
      <t>Obveze za</t>
    </r>
    <r>
      <rPr>
        <sz val="9"/>
        <color rgb="FF00B050"/>
        <rFont val="Arial"/>
        <family val="2"/>
        <charset val="238"/>
      </rPr>
      <t xml:space="preserve"> financijske instrumente -</t>
    </r>
    <r>
      <rPr>
        <sz val="9"/>
        <rFont val="Arial"/>
        <family val="2"/>
      </rPr>
      <t xml:space="preserve"> vrijednosne papire - tuzemne (šifre 2511+2521+2531+2541+2551+2561)</t>
    </r>
  </si>
  <si>
    <r>
      <t xml:space="preserve">Obveze za </t>
    </r>
    <r>
      <rPr>
        <sz val="9"/>
        <color rgb="FF00B050"/>
        <rFont val="Arial"/>
        <family val="2"/>
        <charset val="238"/>
      </rPr>
      <t>financijske instrumente -</t>
    </r>
    <r>
      <rPr>
        <sz val="9"/>
        <rFont val="Arial"/>
        <family val="2"/>
      </rPr>
      <t xml:space="preserve"> vrijednosne papire - inozemne (šifre 2512+2522+2532+2542+2552+2562) </t>
    </r>
  </si>
  <si>
    <r>
      <t xml:space="preserve">Obveze za zajmove od izvanproračunskih korisnika </t>
    </r>
    <r>
      <rPr>
        <sz val="9"/>
        <color rgb="FF00B050"/>
        <rFont val="Arial"/>
        <family val="2"/>
        <charset val="238"/>
      </rPr>
      <t>JLP(R)S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županijskih, gradskih i općinskih proračuna</t>
    </r>
  </si>
  <si>
    <r>
      <t xml:space="preserve">Odgođeno plaćanje rashoda i prihodi budućih razdoblja </t>
    </r>
    <r>
      <rPr>
        <sz val="9"/>
        <color rgb="FF00B050"/>
        <rFont val="Arial"/>
        <family val="2"/>
        <charset val="238"/>
      </rPr>
      <t xml:space="preserve">(pasivna vremenska razgraničenja) </t>
    </r>
    <r>
      <rPr>
        <sz val="9"/>
        <rFont val="Arial"/>
        <family val="2"/>
      </rPr>
      <t>(šifre 291+292)</t>
    </r>
  </si>
  <si>
    <r>
      <t>Vlastiti izvori (šifre 91 + 922 - 93 + 96</t>
    </r>
    <r>
      <rPr>
        <sz val="9"/>
        <color rgb="FF00B050"/>
        <rFont val="Arial"/>
        <family val="2"/>
        <charset val="238"/>
      </rPr>
      <t xml:space="preserve"> + 97</t>
    </r>
    <r>
      <rPr>
        <strike/>
        <sz val="9"/>
        <rFont val="Arial"/>
        <family val="2"/>
        <charset val="238"/>
      </rPr>
      <t>do 98</t>
    </r>
    <r>
      <rPr>
        <sz val="9"/>
        <rFont val="Arial"/>
        <family val="2"/>
      </rPr>
      <t>)</t>
    </r>
  </si>
  <si>
    <r>
      <t xml:space="preserve">Vlastiti izvori </t>
    </r>
    <r>
      <rPr>
        <strike/>
        <sz val="9"/>
        <rFont val="Arial"/>
        <family val="2"/>
        <charset val="238"/>
      </rPr>
      <t>(šifre 9111+9112)</t>
    </r>
  </si>
  <si>
    <t>Brisana formula za izračun u opisu i ćeliji</t>
  </si>
  <si>
    <t>9111</t>
  </si>
  <si>
    <t>Vlastiti izvori iz proračuna</t>
  </si>
  <si>
    <t>9112</t>
  </si>
  <si>
    <t>Ostali vlastiti izvori</t>
  </si>
  <si>
    <r>
      <t xml:space="preserve">Ispravak vlastitih izvora za obveze </t>
    </r>
    <r>
      <rPr>
        <strike/>
        <sz val="9"/>
        <rFont val="Arial"/>
        <family val="2"/>
        <charset val="238"/>
      </rPr>
      <t>(šifre 9121+9122)</t>
    </r>
  </si>
  <si>
    <t>9121</t>
  </si>
  <si>
    <t>Ispravak vlastitih izvora iz proračuna za obveze</t>
  </si>
  <si>
    <t>9122</t>
  </si>
  <si>
    <t>Ispravak ostalih vlastitih izvora za obveze</t>
  </si>
  <si>
    <r>
      <rPr>
        <sz val="9"/>
        <color rgb="FF00B050"/>
        <rFont val="Arial"/>
        <family val="2"/>
        <charset val="238"/>
      </rPr>
      <t xml:space="preserve">Rezultat - </t>
    </r>
    <r>
      <rPr>
        <strike/>
        <sz val="9"/>
        <rFont val="Arial"/>
        <family val="2"/>
        <charset val="238"/>
      </rPr>
      <t>V</t>
    </r>
    <r>
      <rPr>
        <sz val="9"/>
        <color rgb="FF00B050"/>
        <rFont val="Arial"/>
        <family val="2"/>
        <charset val="238"/>
      </rPr>
      <t>v</t>
    </r>
    <r>
      <rPr>
        <sz val="9"/>
        <rFont val="Arial"/>
        <family val="2"/>
      </rPr>
      <t xml:space="preserve">išak/manjak </t>
    </r>
    <r>
      <rPr>
        <strike/>
        <sz val="9"/>
        <rFont val="Arial"/>
        <family val="2"/>
        <charset val="238"/>
      </rPr>
      <t xml:space="preserve">prihoda </t>
    </r>
    <r>
      <rPr>
        <sz val="9"/>
        <rFont val="Arial"/>
        <family val="2"/>
      </rPr>
      <t>(šifre 9221-9222)</t>
    </r>
  </si>
  <si>
    <r>
      <t xml:space="preserve">Višak prihoda </t>
    </r>
    <r>
      <rPr>
        <sz val="9"/>
        <color rgb="FF00B050"/>
        <rFont val="Arial"/>
        <family val="2"/>
        <charset val="238"/>
      </rPr>
      <t>i primitaka</t>
    </r>
    <r>
      <rPr>
        <sz val="9"/>
        <rFont val="Arial"/>
        <family val="2"/>
      </rPr>
      <t xml:space="preserve"> (šifre 92211 do </t>
    </r>
    <r>
      <rPr>
        <sz val="9"/>
        <rFont val="Arial"/>
        <family val="2"/>
        <charset val="238"/>
      </rPr>
      <t>92213</t>
    </r>
    <r>
      <rPr>
        <sz val="9"/>
        <rFont val="Arial"/>
        <family val="2"/>
      </rPr>
      <t>)</t>
    </r>
  </si>
  <si>
    <r>
      <t xml:space="preserve">Manjak prihoda </t>
    </r>
    <r>
      <rPr>
        <sz val="9"/>
        <color rgb="FF00B050"/>
        <rFont val="Arial"/>
        <family val="2"/>
        <charset val="238"/>
      </rPr>
      <t xml:space="preserve">i primitaka </t>
    </r>
    <r>
      <rPr>
        <sz val="9"/>
        <rFont val="Arial"/>
        <family val="2"/>
      </rPr>
      <t xml:space="preserve">(šifre 92221 do </t>
    </r>
    <r>
      <rPr>
        <sz val="9"/>
        <rFont val="Arial"/>
        <family val="2"/>
        <charset val="238"/>
      </rPr>
      <t>92223</t>
    </r>
    <r>
      <rPr>
        <sz val="9"/>
        <rFont val="Arial"/>
        <family val="2"/>
      </rPr>
      <t>)</t>
    </r>
  </si>
  <si>
    <r>
      <t xml:space="preserve">Obračunati rashodi poslovanja </t>
    </r>
    <r>
      <rPr>
        <sz val="9"/>
        <color rgb="FF00B050"/>
        <rFont val="Arial"/>
        <family val="2"/>
        <charset val="238"/>
      </rPr>
      <t>(šifre 9341 do 9368)</t>
    </r>
  </si>
  <si>
    <t>Izmjena u opisu i dodana formula za zbroj</t>
  </si>
  <si>
    <r>
      <t xml:space="preserve">Obračunati prihodi poslovanja </t>
    </r>
    <r>
      <rPr>
        <sz val="9"/>
        <color rgb="FF00B050"/>
        <rFont val="Arial"/>
        <family val="2"/>
        <charset val="238"/>
      </rPr>
      <t>(šifre 961 do 963 + 964 do 968)</t>
    </r>
  </si>
  <si>
    <t>NOVO + opis u tekstu i dodana formula</t>
  </si>
  <si>
    <r>
      <t xml:space="preserve">Obračunati prihodi od prodaje nefinancijske imovine </t>
    </r>
    <r>
      <rPr>
        <sz val="9"/>
        <color rgb="FF00B050"/>
        <rFont val="Arial"/>
        <family val="2"/>
        <charset val="238"/>
      </rPr>
      <t>(šifre 971 do 974)</t>
    </r>
  </si>
  <si>
    <t>98</t>
  </si>
  <si>
    <t>Rezerviranja viška prihoda</t>
  </si>
  <si>
    <r>
      <t xml:space="preserve">Potraživanja za dane predujmove za EU projekte </t>
    </r>
    <r>
      <rPr>
        <sz val="9"/>
        <color rgb="FF00B050"/>
        <rFont val="Arial"/>
        <family val="2"/>
        <charset val="238"/>
      </rPr>
      <t>subjektima izvan općeg proračuna</t>
    </r>
  </si>
  <si>
    <r>
      <t xml:space="preserve">Potraživanja za povrat pomoći danih proračunskim korisnicima </t>
    </r>
    <r>
      <rPr>
        <sz val="9"/>
        <color rgb="FF00B050"/>
        <rFont val="Arial"/>
        <family val="2"/>
        <charset val="238"/>
      </rPr>
      <t>JLP(R)S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rFont val="Arial"/>
        <family val="2"/>
      </rPr>
      <t xml:space="preserve"> po protestiranim jamstvima</t>
    </r>
  </si>
  <si>
    <r>
      <t xml:space="preserve">Potraživanja za povrat pomoći danih izvanproračunskim korisnicima </t>
    </r>
    <r>
      <rPr>
        <sz val="9"/>
        <color rgb="FF00B050"/>
        <rFont val="Arial"/>
        <family val="2"/>
        <charset val="238"/>
      </rPr>
      <t>JLP(R)S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rFont val="Arial"/>
        <family val="2"/>
      </rPr>
      <t xml:space="preserve"> po protestiranim jamstvima</t>
    </r>
  </si>
  <si>
    <r>
      <t xml:space="preserve">Obveze za </t>
    </r>
    <r>
      <rPr>
        <sz val="9"/>
        <color rgb="FF00B050"/>
        <rFont val="Arial"/>
        <family val="2"/>
        <charset val="238"/>
      </rPr>
      <t>financijske instrumente -</t>
    </r>
    <r>
      <rPr>
        <sz val="9"/>
        <rFont val="Arial"/>
        <family val="2"/>
      </rPr>
      <t xml:space="preserve"> vrijednosne papire - dospjele</t>
    </r>
  </si>
  <si>
    <r>
      <t xml:space="preserve">Obveze za </t>
    </r>
    <r>
      <rPr>
        <sz val="9"/>
        <color rgb="FF00B050"/>
        <rFont val="Arial"/>
        <family val="2"/>
        <charset val="238"/>
      </rPr>
      <t>financijske instrumente -</t>
    </r>
    <r>
      <rPr>
        <sz val="9"/>
        <rFont val="Arial"/>
        <family val="2"/>
      </rPr>
      <t xml:space="preserve"> vrijednosne papire - nedospjele</t>
    </r>
  </si>
  <si>
    <t>23951</t>
  </si>
  <si>
    <t>23952</t>
  </si>
  <si>
    <t>23953</t>
  </si>
  <si>
    <t>Obveze za jamčevine</t>
  </si>
  <si>
    <t>Ostaje</t>
  </si>
  <si>
    <t>23955</t>
  </si>
  <si>
    <t>23956</t>
  </si>
  <si>
    <t>Obveze za EU predujmove</t>
  </si>
  <si>
    <t>23957</t>
  </si>
  <si>
    <t>23958</t>
  </si>
  <si>
    <r>
      <t xml:space="preserve">Obveze za financijski </t>
    </r>
    <r>
      <rPr>
        <sz val="9"/>
        <color rgb="FF00B050"/>
        <rFont val="Arial"/>
        <family val="2"/>
        <charset val="238"/>
      </rPr>
      <t>najam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leasing</t>
    </r>
    <r>
      <rPr>
        <sz val="9"/>
        <rFont val="Arial"/>
        <family val="2"/>
      </rPr>
      <t xml:space="preserve"> od kreditnih institucija u javnom sektoru</t>
    </r>
  </si>
  <si>
    <r>
      <t xml:space="preserve">Obveze za financijski </t>
    </r>
    <r>
      <rPr>
        <sz val="9"/>
        <color rgb="FF00B050"/>
        <rFont val="Arial"/>
        <family val="2"/>
        <charset val="238"/>
      </rPr>
      <t>najam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leasing</t>
    </r>
    <r>
      <rPr>
        <sz val="9"/>
        <rFont val="Arial"/>
        <family val="2"/>
      </rPr>
      <t xml:space="preserve"> od ostalih financijskih institucija u javnom sektoru</t>
    </r>
  </si>
  <si>
    <r>
      <t xml:space="preserve">Obveze za financijski </t>
    </r>
    <r>
      <rPr>
        <sz val="9"/>
        <color rgb="FF00B050"/>
        <rFont val="Arial"/>
        <family val="2"/>
        <charset val="238"/>
      </rPr>
      <t>najam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leasing</t>
    </r>
    <r>
      <rPr>
        <sz val="9"/>
        <rFont val="Arial"/>
        <family val="2"/>
      </rPr>
      <t xml:space="preserve"> od tuzemnih kreditnih institucija izvan javnog sektora</t>
    </r>
  </si>
  <si>
    <r>
      <t xml:space="preserve">Obveze za financijski </t>
    </r>
    <r>
      <rPr>
        <sz val="9"/>
        <color rgb="FF00B050"/>
        <rFont val="Arial"/>
        <family val="2"/>
        <charset val="238"/>
      </rPr>
      <t>najam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leasing</t>
    </r>
    <r>
      <rPr>
        <sz val="9"/>
        <rFont val="Arial"/>
        <family val="2"/>
      </rPr>
      <t xml:space="preserve"> od ostalih tuzemnih financijskih institucija izvan javnog sektora</t>
    </r>
  </si>
  <si>
    <r>
      <t xml:space="preserve">Obveze za financijski </t>
    </r>
    <r>
      <rPr>
        <sz val="9"/>
        <color rgb="FF00B050"/>
        <rFont val="Arial"/>
        <family val="2"/>
        <charset val="238"/>
      </rPr>
      <t xml:space="preserve">najam </t>
    </r>
    <r>
      <rPr>
        <strike/>
        <sz val="9"/>
        <rFont val="Arial"/>
        <family val="2"/>
        <charset val="238"/>
      </rPr>
      <t>leasing</t>
    </r>
    <r>
      <rPr>
        <sz val="9"/>
        <rFont val="Arial"/>
        <family val="2"/>
      </rPr>
      <t xml:space="preserve"> od inozemnih kreditnih institucija</t>
    </r>
  </si>
  <si>
    <r>
      <t xml:space="preserve">Obveze za financijski </t>
    </r>
    <r>
      <rPr>
        <sz val="9"/>
        <color rgb="FF00B050"/>
        <rFont val="Arial"/>
        <family val="2"/>
        <charset val="238"/>
      </rPr>
      <t>najam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leasing</t>
    </r>
    <r>
      <rPr>
        <sz val="9"/>
        <rFont val="Arial"/>
        <family val="2"/>
      </rPr>
      <t xml:space="preserve"> od ostalih inozemnih financijskih institucija</t>
    </r>
  </si>
  <si>
    <r>
      <t xml:space="preserve">Porez </t>
    </r>
    <r>
      <rPr>
        <strike/>
        <sz val="9"/>
        <color theme="1"/>
        <rFont val="Arial"/>
        <family val="2"/>
        <charset val="238"/>
      </rPr>
      <t>i prirez</t>
    </r>
    <r>
      <rPr>
        <sz val="9"/>
        <color theme="1"/>
        <rFont val="Arial"/>
        <family val="2"/>
      </rPr>
      <t xml:space="preserve"> na dohodak (šifre 6111 do 6116 - 6117 - 6119)</t>
    </r>
  </si>
  <si>
    <r>
      <t xml:space="preserve">Porez </t>
    </r>
    <r>
      <rPr>
        <strike/>
        <sz val="9"/>
        <rFont val="Arial"/>
        <family val="2"/>
      </rPr>
      <t>i prirez</t>
    </r>
    <r>
      <rPr>
        <sz val="9"/>
        <rFont val="Arial"/>
        <family val="2"/>
      </rPr>
      <t xml:space="preserve"> na dohodak od nesamostalnog rada</t>
    </r>
  </si>
  <si>
    <r>
      <t xml:space="preserve">Porez </t>
    </r>
    <r>
      <rPr>
        <strike/>
        <sz val="9"/>
        <rFont val="Arial"/>
        <family val="2"/>
      </rPr>
      <t xml:space="preserve">i prirez </t>
    </r>
    <r>
      <rPr>
        <sz val="9"/>
        <rFont val="Arial"/>
        <family val="2"/>
      </rPr>
      <t>na dohodak od samostalnih djelatnosti</t>
    </r>
  </si>
  <si>
    <r>
      <t xml:space="preserve">Porez </t>
    </r>
    <r>
      <rPr>
        <strike/>
        <sz val="9"/>
        <rFont val="Arial"/>
        <family val="2"/>
      </rPr>
      <t>i prirez</t>
    </r>
    <r>
      <rPr>
        <sz val="9"/>
        <rFont val="Arial"/>
        <family val="2"/>
      </rPr>
      <t xml:space="preserve"> na dohodak od imovine i imovinskih prava</t>
    </r>
  </si>
  <si>
    <r>
      <t xml:space="preserve">Porez </t>
    </r>
    <r>
      <rPr>
        <strike/>
        <sz val="9"/>
        <rFont val="Arial"/>
        <family val="2"/>
      </rPr>
      <t>i prirez</t>
    </r>
    <r>
      <rPr>
        <sz val="9"/>
        <rFont val="Arial"/>
        <family val="2"/>
      </rPr>
      <t xml:space="preserve"> na dohodak od kapitala</t>
    </r>
  </si>
  <si>
    <r>
      <t xml:space="preserve">Porez </t>
    </r>
    <r>
      <rPr>
        <strike/>
        <sz val="9"/>
        <rFont val="Arial"/>
        <family val="2"/>
      </rPr>
      <t>i prirez</t>
    </r>
    <r>
      <rPr>
        <sz val="9"/>
        <rFont val="Arial"/>
        <family val="2"/>
      </rPr>
      <t xml:space="preserve"> na dohodak po godišnjoj prijavi</t>
    </r>
  </si>
  <si>
    <r>
      <t>Porez</t>
    </r>
    <r>
      <rPr>
        <strike/>
        <sz val="9"/>
        <rFont val="Arial"/>
        <family val="2"/>
      </rPr>
      <t xml:space="preserve"> i prirez </t>
    </r>
    <r>
      <rPr>
        <sz val="9"/>
        <rFont val="Arial"/>
        <family val="2"/>
      </rPr>
      <t xml:space="preserve">na dohodak utvrđen u postupku nadzora za prethodne godine </t>
    </r>
  </si>
  <si>
    <r>
      <t xml:space="preserve">Povrat poreza </t>
    </r>
    <r>
      <rPr>
        <strike/>
        <sz val="9"/>
        <color theme="1"/>
        <rFont val="Arial"/>
        <family val="2"/>
        <charset val="238"/>
      </rPr>
      <t xml:space="preserve">i prireza </t>
    </r>
    <r>
      <rPr>
        <sz val="9"/>
        <color theme="1"/>
        <rFont val="Arial"/>
        <family val="2"/>
      </rPr>
      <t>na dohodak po godišnjoj prijavi</t>
    </r>
  </si>
  <si>
    <r>
      <t>Stalni porezi na nepokretnu imovinu</t>
    </r>
    <r>
      <rPr>
        <sz val="9"/>
        <color rgb="FF00B050"/>
        <rFont val="Arial"/>
        <family val="2"/>
        <charset val="238"/>
      </rPr>
      <t xml:space="preserve"> (zemlju, zgrade, kuće i ostalo)</t>
    </r>
  </si>
  <si>
    <r>
      <t xml:space="preserve">Porezi na robu i usluge (šifre 6141 do </t>
    </r>
    <r>
      <rPr>
        <sz val="9"/>
        <color rgb="FF00B050"/>
        <rFont val="Arial"/>
        <family val="2"/>
        <charset val="238"/>
      </rPr>
      <t>6147</t>
    </r>
    <r>
      <rPr>
        <strike/>
        <sz val="9"/>
        <color theme="1"/>
        <rFont val="Arial"/>
        <family val="2"/>
        <charset val="238"/>
      </rPr>
      <t>6148</t>
    </r>
    <r>
      <rPr>
        <sz val="9"/>
        <color theme="1"/>
        <rFont val="Arial"/>
        <family val="2"/>
      </rPr>
      <t xml:space="preserve">) </t>
    </r>
  </si>
  <si>
    <t>6148</t>
  </si>
  <si>
    <r>
      <t xml:space="preserve">Pomoći proračunu </t>
    </r>
    <r>
      <rPr>
        <sz val="9"/>
        <color rgb="FF00B050"/>
        <rFont val="Arial"/>
        <family val="2"/>
        <charset val="238"/>
      </rPr>
      <t>i izvanproračunskim korisnicima</t>
    </r>
    <r>
      <rPr>
        <sz val="9"/>
        <rFont val="Arial"/>
        <family val="2"/>
      </rPr>
      <t xml:space="preserve"> iz drugih proračuna </t>
    </r>
    <r>
      <rPr>
        <strike/>
        <sz val="9"/>
        <rFont val="Arial"/>
        <family val="2"/>
        <charset val="238"/>
      </rPr>
      <t xml:space="preserve">i izvanproračunskim korisnicima </t>
    </r>
    <r>
      <rPr>
        <sz val="9"/>
        <rFont val="Arial"/>
        <family val="2"/>
      </rPr>
      <t>(šifre 6331+6332)</t>
    </r>
  </si>
  <si>
    <r>
      <t xml:space="preserve">Tekuće pomoći proračunu </t>
    </r>
    <r>
      <rPr>
        <sz val="9"/>
        <color rgb="FF00B050"/>
        <rFont val="Arial"/>
        <family val="2"/>
        <charset val="238"/>
      </rPr>
      <t xml:space="preserve">i izvanproračunskim korisnicima </t>
    </r>
    <r>
      <rPr>
        <sz val="9"/>
        <rFont val="Arial"/>
        <family val="2"/>
      </rPr>
      <t xml:space="preserve">iz drugih proračuna </t>
    </r>
    <r>
      <rPr>
        <strike/>
        <sz val="9"/>
        <rFont val="Arial"/>
        <family val="2"/>
        <charset val="238"/>
      </rPr>
      <t>i izvanproračunskim korisnicima</t>
    </r>
  </si>
  <si>
    <r>
      <t xml:space="preserve">Kapitalne pomoći proračunu </t>
    </r>
    <r>
      <rPr>
        <sz val="9"/>
        <color rgb="FF00B050"/>
        <rFont val="Arial"/>
        <family val="2"/>
        <charset val="238"/>
      </rPr>
      <t xml:space="preserve">i izvanproračunskim korisnicima </t>
    </r>
    <r>
      <rPr>
        <sz val="9"/>
        <rFont val="Arial"/>
        <family val="2"/>
      </rPr>
      <t xml:space="preserve">iz drugih proračuna </t>
    </r>
    <r>
      <rPr>
        <strike/>
        <sz val="9"/>
        <rFont val="Arial"/>
        <family val="2"/>
        <charset val="238"/>
      </rPr>
      <t>i izvanproračunskim korisnicima</t>
    </r>
  </si>
  <si>
    <r>
      <t xml:space="preserve">Pomoći izravnanja za decentralizirane funkcije </t>
    </r>
    <r>
      <rPr>
        <sz val="9"/>
        <color rgb="FF00B050"/>
        <rFont val="Arial"/>
        <family val="2"/>
        <charset val="238"/>
      </rPr>
      <t>i fiskalnog izravnanja</t>
    </r>
    <r>
      <rPr>
        <sz val="9"/>
        <color theme="1"/>
        <rFont val="Arial"/>
        <family val="2"/>
      </rPr>
      <t xml:space="preserve"> (šifre 6351</t>
    </r>
    <r>
      <rPr>
        <sz val="9"/>
        <color rgb="FF00B050"/>
        <rFont val="Arial"/>
        <family val="2"/>
        <charset val="238"/>
      </rPr>
      <t xml:space="preserve"> do 6353</t>
    </r>
    <r>
      <rPr>
        <strike/>
        <sz val="9"/>
        <color theme="1"/>
        <rFont val="Arial"/>
        <family val="2"/>
        <charset val="238"/>
      </rPr>
      <t>+6352</t>
    </r>
    <r>
      <rPr>
        <sz val="9"/>
        <color theme="1"/>
        <rFont val="Arial"/>
        <family val="2"/>
      </rPr>
      <t>)</t>
    </r>
  </si>
  <si>
    <r>
      <t xml:space="preserve">Pomoći </t>
    </r>
    <r>
      <rPr>
        <strike/>
        <sz val="9"/>
        <color theme="1"/>
        <rFont val="Arial"/>
        <family val="2"/>
        <charset val="238"/>
      </rPr>
      <t>unutar općeg proračuna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>iz drugih proračuna i od izvanproračunskih korisnika</t>
    </r>
    <r>
      <rPr>
        <sz val="9"/>
        <color theme="1"/>
        <rFont val="Arial"/>
        <family val="2"/>
      </rPr>
      <t xml:space="preserve"> temeljem protestiranih jamstava (šifra 6371+6372)</t>
    </r>
  </si>
  <si>
    <r>
      <t xml:space="preserve">Pomoći primljene </t>
    </r>
    <r>
      <rPr>
        <sz val="9"/>
        <color rgb="FF00B050"/>
        <rFont val="Arial"/>
        <family val="2"/>
        <charset val="238"/>
      </rPr>
      <t>iz drugih proračuna i od izvanproračunskih korisnika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>unutar općeg proračuna</t>
    </r>
    <r>
      <rPr>
        <sz val="9"/>
        <color theme="1"/>
        <rFont val="Arial"/>
        <family val="2"/>
      </rPr>
      <t xml:space="preserve"> po protestiranim jamstvima</t>
    </r>
  </si>
  <si>
    <r>
      <t xml:space="preserve">Povrat pomoći danih </t>
    </r>
    <r>
      <rPr>
        <sz val="9"/>
        <color rgb="FF00B050"/>
        <rFont val="Arial"/>
        <family val="2"/>
        <charset val="238"/>
      </rPr>
      <t xml:space="preserve">drugim proračunima i izvanproračunskim korisnicima </t>
    </r>
    <r>
      <rPr>
        <strike/>
        <sz val="9"/>
        <color theme="1"/>
        <rFont val="Arial"/>
        <family val="2"/>
        <charset val="238"/>
      </rPr>
      <t>unutar općeg proračuna</t>
    </r>
    <r>
      <rPr>
        <sz val="9"/>
        <color theme="1"/>
        <rFont val="Arial"/>
        <family val="2"/>
      </rPr>
      <t xml:space="preserve"> po protestiranim jamstvima</t>
    </r>
  </si>
  <si>
    <r>
      <t xml:space="preserve">Pomoći temeljem prijenosa </t>
    </r>
    <r>
      <rPr>
        <strike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</rPr>
      <t>EU sredstava (šifre 6381+6382)</t>
    </r>
  </si>
  <si>
    <r>
      <t xml:space="preserve">Tekuće pomoći temeljem prijenosa </t>
    </r>
    <r>
      <rPr>
        <strike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</rPr>
      <t>EU sredstava</t>
    </r>
  </si>
  <si>
    <r>
      <t xml:space="preserve">Kapitalne pomoći temeljem prijenosa </t>
    </r>
    <r>
      <rPr>
        <strike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</rPr>
      <t>EU sredstava</t>
    </r>
  </si>
  <si>
    <r>
      <t>Prihodi od prodaje kratkotrajne nefinancijske imovine</t>
    </r>
    <r>
      <rPr>
        <sz val="9"/>
        <color rgb="FF00B050"/>
        <rFont val="Arial"/>
        <family val="2"/>
        <charset val="238"/>
      </rPr>
      <t>, sitnog inventara i autoguma</t>
    </r>
  </si>
  <si>
    <r>
      <t>Prihodi od upravnih i administrativnih pristojbi, pristojbi po posebnim propisima i naknada (šifre 651+652+653</t>
    </r>
    <r>
      <rPr>
        <sz val="9"/>
        <color rgb="FF00B050"/>
        <rFont val="Arial"/>
        <family val="2"/>
        <charset val="238"/>
      </rPr>
      <t>+654</t>
    </r>
    <r>
      <rPr>
        <sz val="9"/>
        <color theme="1"/>
        <rFont val="Arial"/>
        <family val="2"/>
      </rPr>
      <t>)</t>
    </r>
  </si>
  <si>
    <r>
      <t>Donacije od pravnih i fizičkih osoba izvan općeg proračuna</t>
    </r>
    <r>
      <rPr>
        <strike/>
        <sz val="9"/>
        <rFont val="Arial"/>
        <family val="2"/>
        <charset val="238"/>
      </rPr>
      <t xml:space="preserve"> i</t>
    </r>
    <r>
      <rPr>
        <sz val="9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te </t>
    </r>
    <r>
      <rPr>
        <sz val="9"/>
        <rFont val="Arial"/>
        <family val="2"/>
      </rPr>
      <t xml:space="preserve">povrat donacija </t>
    </r>
    <r>
      <rPr>
        <sz val="9"/>
        <color rgb="FF00B050"/>
        <rFont val="Arial"/>
        <family val="2"/>
        <charset val="238"/>
      </rPr>
      <t>i kapitalnih pomoći</t>
    </r>
    <r>
      <rPr>
        <sz val="9"/>
        <rFont val="Arial"/>
        <family val="2"/>
      </rPr>
      <t xml:space="preserve"> po protestiranim jamstvima (šifre 6631 do 6634)</t>
    </r>
  </si>
  <si>
    <r>
      <t xml:space="preserve">Prihodi </t>
    </r>
    <r>
      <rPr>
        <strike/>
        <sz val="9"/>
        <color theme="1"/>
        <rFont val="Arial"/>
        <family val="2"/>
        <charset val="238"/>
      </rPr>
      <t>od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>iz</t>
    </r>
    <r>
      <rPr>
        <sz val="9"/>
        <color theme="1"/>
        <rFont val="Arial"/>
        <family val="2"/>
      </rPr>
      <t xml:space="preserve"> nadležnog proračuna za financiranje izdataka za financijsku imovinu i otplatu zajmova</t>
    </r>
  </si>
  <si>
    <r>
      <t>Kazne za prekršaje trgovačkih društava</t>
    </r>
    <r>
      <rPr>
        <strike/>
        <sz val="9"/>
        <color theme="1"/>
        <rFont val="Arial"/>
        <family val="2"/>
        <charset val="238"/>
      </rPr>
      <t xml:space="preserve"> - privredne prijestupe</t>
    </r>
  </si>
  <si>
    <r>
      <t xml:space="preserve">Doprinosi za mirovinsko osiguranje </t>
    </r>
    <r>
      <rPr>
        <sz val="9"/>
        <color rgb="FF00B050"/>
        <rFont val="Arial"/>
        <family val="2"/>
        <charset val="238"/>
      </rPr>
      <t>za staž s povećanim trajanjem</t>
    </r>
  </si>
  <si>
    <r>
      <t>Materijalni rashodi (šifre 321+322+323+324+</t>
    </r>
    <r>
      <rPr>
        <sz val="9"/>
        <color rgb="FF00B050"/>
        <rFont val="Arial"/>
        <family val="2"/>
        <charset val="238"/>
      </rPr>
      <t>325+</t>
    </r>
    <r>
      <rPr>
        <sz val="9"/>
        <color theme="1"/>
        <rFont val="Arial"/>
        <family val="2"/>
      </rPr>
      <t>329)</t>
    </r>
  </si>
  <si>
    <r>
      <t xml:space="preserve">Usluge telefona, </t>
    </r>
    <r>
      <rPr>
        <sz val="9"/>
        <color rgb="FF00B050"/>
        <rFont val="Arial"/>
        <family val="2"/>
        <charset val="238"/>
      </rPr>
      <t xml:space="preserve">interneta, </t>
    </r>
    <r>
      <rPr>
        <sz val="9"/>
        <color theme="1"/>
        <rFont val="Arial"/>
        <family val="2"/>
      </rPr>
      <t>pošte i prijevoza</t>
    </r>
  </si>
  <si>
    <r>
      <t xml:space="preserve">Subvencije </t>
    </r>
    <r>
      <rPr>
        <sz val="9"/>
        <color rgb="FF00B050"/>
        <rFont val="Arial"/>
        <family val="2"/>
        <charset val="238"/>
      </rPr>
      <t>kreditnim i ostalim financijskim institucijama i</t>
    </r>
    <r>
      <rPr>
        <sz val="9"/>
        <color theme="1"/>
        <rFont val="Arial"/>
        <family val="2"/>
      </rPr>
      <t xml:space="preserve"> trgovačkim društvima u javnom sektoru (šifre 3511+3512)</t>
    </r>
  </si>
  <si>
    <r>
      <t xml:space="preserve">Subvencije </t>
    </r>
    <r>
      <rPr>
        <sz val="9"/>
        <color rgb="FF00B050"/>
        <rFont val="Arial"/>
        <family val="2"/>
        <charset val="238"/>
      </rPr>
      <t>kreditnim i financijskim institucijama,</t>
    </r>
    <r>
      <rPr>
        <sz val="9"/>
        <color theme="1"/>
        <rFont val="Arial"/>
        <family val="2"/>
      </rPr>
      <t xml:space="preserve"> trgovačkim društvima, zadrugama, poljoprivrednicima i obrtnicima izvan javnog sektora (šifre 3521 do 3523)</t>
    </r>
  </si>
  <si>
    <r>
      <t>Pomoći dane u inozemstvo i unutar općeg proračuna (šifre 361+362+363+</t>
    </r>
    <r>
      <rPr>
        <sz val="9"/>
        <color rgb="FF00B050"/>
        <rFont val="Arial"/>
        <family val="2"/>
        <charset val="238"/>
      </rPr>
      <t>365+</t>
    </r>
    <r>
      <rPr>
        <sz val="9"/>
        <color theme="1"/>
        <rFont val="Arial"/>
        <family val="2"/>
      </rPr>
      <t>366+367+368+369)</t>
    </r>
  </si>
  <si>
    <r>
      <t xml:space="preserve">Pomoći </t>
    </r>
    <r>
      <rPr>
        <sz val="9"/>
        <color rgb="FF00B050"/>
        <rFont val="Arial"/>
        <family val="2"/>
        <charset val="238"/>
      </rPr>
      <t>drugom proračunu i izvanproračunskim korisnicima</t>
    </r>
    <r>
      <rPr>
        <sz val="9"/>
        <rFont val="Arial"/>
        <family val="2"/>
      </rPr>
      <t xml:space="preserve"> </t>
    </r>
    <r>
      <rPr>
        <strike/>
        <sz val="9"/>
        <rFont val="Arial"/>
        <family val="2"/>
        <charset val="238"/>
      </rPr>
      <t>unutar općeg proračuna</t>
    </r>
    <r>
      <rPr>
        <sz val="9"/>
        <rFont val="Arial"/>
        <family val="2"/>
      </rPr>
      <t xml:space="preserve"> (šifre 3631 do 3636)</t>
    </r>
  </si>
  <si>
    <r>
      <t xml:space="preserve">Tekuće pomoći </t>
    </r>
    <r>
      <rPr>
        <sz val="9"/>
        <color rgb="FF00B050"/>
        <rFont val="Arial"/>
        <family val="2"/>
        <charset val="238"/>
      </rPr>
      <t xml:space="preserve">drugom proračunu i izvanproračunskim korisnicima </t>
    </r>
    <r>
      <rPr>
        <strike/>
        <sz val="9"/>
        <color theme="1"/>
        <rFont val="Arial"/>
        <family val="2"/>
        <charset val="238"/>
      </rPr>
      <t>unutar općeg proračuna</t>
    </r>
  </si>
  <si>
    <r>
      <t xml:space="preserve">Kapitalne pomoći </t>
    </r>
    <r>
      <rPr>
        <sz val="9"/>
        <color rgb="FF00B050"/>
        <rFont val="Arial"/>
        <family val="2"/>
        <charset val="238"/>
      </rPr>
      <t>drugom proračunu i izvanproračunskim korisnicima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 xml:space="preserve">unutar općeg proračuna </t>
    </r>
  </si>
  <si>
    <r>
      <t xml:space="preserve">Pomoći </t>
    </r>
    <r>
      <rPr>
        <sz val="9"/>
        <color rgb="FF00B050"/>
        <rFont val="Arial"/>
        <family val="2"/>
        <charset val="238"/>
      </rPr>
      <t>drugom proračunu i izvanproračunskim korisnicima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>unutar općeg proračuna</t>
    </r>
    <r>
      <rPr>
        <sz val="9"/>
        <color theme="1"/>
        <rFont val="Arial"/>
        <family val="2"/>
      </rPr>
      <t xml:space="preserve"> po protestiranim jamstvima</t>
    </r>
  </si>
  <si>
    <r>
      <t xml:space="preserve">Povrat pomoći primljenih </t>
    </r>
    <r>
      <rPr>
        <sz val="9"/>
        <color rgb="FF00B050"/>
        <rFont val="Arial"/>
        <family val="2"/>
        <charset val="238"/>
      </rPr>
      <t xml:space="preserve">iz drugih proračuna i od izvanproračunskih korisnika </t>
    </r>
    <r>
      <rPr>
        <strike/>
        <sz val="9"/>
        <color theme="1"/>
        <rFont val="Arial"/>
        <family val="2"/>
        <charset val="238"/>
      </rPr>
      <t>unutar općeg proračuna</t>
    </r>
    <r>
      <rPr>
        <sz val="9"/>
        <color theme="1"/>
        <rFont val="Arial"/>
        <family val="2"/>
      </rPr>
      <t xml:space="preserve"> po protestiranim jamstvima</t>
    </r>
  </si>
  <si>
    <r>
      <rPr>
        <strike/>
        <sz val="9"/>
        <color theme="1"/>
        <rFont val="Arial"/>
        <family val="2"/>
        <charset val="238"/>
      </rPr>
      <t>Ostali rashodi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Rashodi za donacije, kazne, naknade šteta i kapitalne pomoći </t>
    </r>
    <r>
      <rPr>
        <sz val="9"/>
        <color theme="1"/>
        <rFont val="Arial"/>
        <family val="2"/>
      </rPr>
      <t>(šifre 381+382+383+386)</t>
    </r>
  </si>
  <si>
    <r>
      <t xml:space="preserve">Kapitalne pomoći kreditnim i ostalim financijskim institucijama te trgovačkim društvima </t>
    </r>
    <r>
      <rPr>
        <sz val="9"/>
        <color rgb="FF00B050"/>
        <rFont val="Arial"/>
        <family val="2"/>
        <charset val="238"/>
      </rPr>
      <t>i zadrugama</t>
    </r>
    <r>
      <rPr>
        <sz val="9"/>
        <color theme="1"/>
        <rFont val="Arial"/>
        <family val="2"/>
      </rPr>
      <t xml:space="preserve"> izvan javnog sektora</t>
    </r>
  </si>
  <si>
    <r>
      <t>Kapitalne pomoći trgovačkim društvima i obrtnicima po protestiranim jamstvima</t>
    </r>
    <r>
      <rPr>
        <sz val="9"/>
        <color rgb="FF00B050"/>
        <rFont val="Arial"/>
        <family val="2"/>
        <charset val="238"/>
      </rPr>
      <t xml:space="preserve"> u tuzemstvu i inozemstvu</t>
    </r>
  </si>
  <si>
    <r>
      <rPr>
        <strike/>
        <sz val="9"/>
        <color theme="1"/>
        <rFont val="Arial"/>
        <family val="2"/>
        <charset val="238"/>
      </rPr>
      <t>Obračunati p</t>
    </r>
    <r>
      <rPr>
        <sz val="9"/>
        <color rgb="FF00B050"/>
        <rFont val="Arial"/>
        <family val="2"/>
        <charset val="238"/>
      </rPr>
      <t>P</t>
    </r>
    <r>
      <rPr>
        <sz val="9"/>
        <color theme="1"/>
        <rFont val="Arial"/>
        <family val="2"/>
      </rPr>
      <t>rihodi od prodaje proizvoda i robe i pruženih usluga</t>
    </r>
    <r>
      <rPr>
        <sz val="9"/>
        <color theme="1"/>
        <rFont val="Arial"/>
        <family val="2"/>
        <charset val="238"/>
      </rPr>
      <t xml:space="preserve"> - nenaplaćen</t>
    </r>
    <r>
      <rPr>
        <strike/>
        <sz val="9"/>
        <color theme="1"/>
        <rFont val="Arial"/>
        <family val="2"/>
        <charset val="238"/>
      </rPr>
      <t>i</t>
    </r>
  </si>
  <si>
    <r>
      <t>Instrumenti</t>
    </r>
    <r>
      <rPr>
        <strike/>
        <sz val="9"/>
        <color theme="1"/>
        <rFont val="Arial"/>
        <family val="2"/>
        <charset val="238"/>
      </rPr>
      <t>,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i </t>
    </r>
    <r>
      <rPr>
        <sz val="9"/>
        <color theme="1"/>
        <rFont val="Arial"/>
        <family val="2"/>
      </rPr>
      <t xml:space="preserve">uređaji </t>
    </r>
    <r>
      <rPr>
        <strike/>
        <sz val="9"/>
        <color theme="1"/>
        <rFont val="Arial"/>
        <family val="2"/>
        <charset val="238"/>
      </rPr>
      <t xml:space="preserve">i strojevi </t>
    </r>
  </si>
  <si>
    <r>
      <t xml:space="preserve">Obračunati prihodi </t>
    </r>
    <r>
      <rPr>
        <sz val="9"/>
        <color rgb="FF00B050"/>
        <rFont val="Arial"/>
        <family val="2"/>
        <charset val="238"/>
      </rPr>
      <t xml:space="preserve">poslovanja i od prodaje nefinancijske imovine </t>
    </r>
    <r>
      <rPr>
        <sz val="9"/>
        <color theme="1"/>
        <rFont val="Arial"/>
        <family val="2"/>
        <charset val="238"/>
      </rPr>
      <t xml:space="preserve">- nenaplaćeni </t>
    </r>
    <r>
      <rPr>
        <sz val="9"/>
        <color theme="1"/>
        <rFont val="Arial"/>
        <family val="2"/>
      </rPr>
      <t>(šifre 96+97)</t>
    </r>
  </si>
  <si>
    <r>
      <t>Primljeni povrati glavnica danih zajmova</t>
    </r>
    <r>
      <rPr>
        <strike/>
        <sz val="9"/>
        <color theme="1"/>
        <rFont val="Arial"/>
        <family val="2"/>
        <charset val="238"/>
      </rPr>
      <t xml:space="preserve"> i depozita</t>
    </r>
    <r>
      <rPr>
        <sz val="9"/>
        <color theme="1"/>
        <rFont val="Arial"/>
        <family val="2"/>
      </rPr>
      <t xml:space="preserve"> (šifre 811+812+813+814+815+816+817+818)</t>
    </r>
  </si>
  <si>
    <r>
      <t xml:space="preserve">Povrat zajmova danih izvanproračunskim korisnicima </t>
    </r>
    <r>
      <rPr>
        <sz val="9"/>
        <color rgb="FF00B050"/>
        <rFont val="Arial"/>
        <family val="2"/>
        <charset val="238"/>
      </rPr>
      <t>JLP(R)S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>županijskih, gradskih i općinskih proračuna</t>
    </r>
  </si>
  <si>
    <r>
      <t xml:space="preserve">Primici od povrata </t>
    </r>
    <r>
      <rPr>
        <strike/>
        <sz val="9"/>
        <color theme="1"/>
        <rFont val="Arial"/>
        <family val="2"/>
        <charset val="238"/>
      </rPr>
      <t xml:space="preserve">depozita i </t>
    </r>
    <r>
      <rPr>
        <sz val="9"/>
        <color theme="1"/>
        <rFont val="Arial"/>
        <family val="2"/>
      </rPr>
      <t xml:space="preserve">jamčevnih pologa </t>
    </r>
    <r>
      <rPr>
        <strike/>
        <sz val="9"/>
        <color theme="1"/>
        <rFont val="Arial"/>
        <family val="2"/>
        <charset val="238"/>
      </rPr>
      <t>(šifre 8181 do 8183)</t>
    </r>
  </si>
  <si>
    <t>Izmjena naziva, izmjena u opisu i uklonjena formula za zbroj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</si>
  <si>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</si>
  <si>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</si>
  <si>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</si>
  <si>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</si>
  <si>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</si>
  <si>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</si>
  <si>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r>
      <t xml:space="preserve">Primici od izdanih </t>
    </r>
    <r>
      <rPr>
        <sz val="9"/>
        <color rgb="FF00B050"/>
        <rFont val="Arial"/>
        <family val="2"/>
        <charset val="238"/>
      </rPr>
      <t xml:space="preserve">financijskih instrumenata - </t>
    </r>
    <r>
      <rPr>
        <sz val="9"/>
        <color theme="1"/>
        <rFont val="Arial"/>
        <family val="2"/>
      </rPr>
      <t>vrijednosnih papira (šifre 821+822+823+824)</t>
    </r>
  </si>
  <si>
    <r>
      <t xml:space="preserve">Primici od prodaje </t>
    </r>
    <r>
      <rPr>
        <sz val="9"/>
        <color rgb="FF00B050"/>
        <rFont val="Arial"/>
        <family val="2"/>
        <charset val="238"/>
      </rPr>
      <t xml:space="preserve">financijskih instrumenata - </t>
    </r>
    <r>
      <rPr>
        <sz val="9"/>
        <color theme="1"/>
        <rFont val="Arial"/>
        <family val="2"/>
      </rPr>
      <t>dionica i udjela u glavnici (šifre 831+832+833+834)</t>
    </r>
  </si>
  <si>
    <r>
      <t>Dionice i udjeli u glavnici tuzemnih trgovačkih društ</t>
    </r>
    <r>
      <rPr>
        <sz val="9"/>
        <color rgb="FF00B050"/>
        <rFont val="Arial"/>
        <family val="2"/>
        <charset val="238"/>
      </rPr>
      <t>a</t>
    </r>
    <r>
      <rPr>
        <sz val="9"/>
        <color theme="1"/>
        <rFont val="Arial"/>
        <family val="2"/>
      </rPr>
      <t>va izvan javnog sektora</t>
    </r>
  </si>
  <si>
    <r>
      <t xml:space="preserve">Primljeni zajmovi od izvanproračunskih korisnika </t>
    </r>
    <r>
      <rPr>
        <sz val="9"/>
        <color rgb="FF00B050"/>
        <rFont val="Arial"/>
        <family val="2"/>
        <charset val="238"/>
      </rPr>
      <t>JLP(R)S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>županijskih, gradskih i općinskih proračuna</t>
    </r>
  </si>
  <si>
    <r>
      <t xml:space="preserve">Primici od prodaje </t>
    </r>
    <r>
      <rPr>
        <sz val="9"/>
        <color rgb="FF00B050"/>
        <rFont val="Arial"/>
        <family val="2"/>
        <charset val="238"/>
      </rPr>
      <t>financijskih instrumenata -</t>
    </r>
    <r>
      <rPr>
        <sz val="9"/>
        <color theme="1"/>
        <rFont val="Arial"/>
        <family val="2"/>
      </rPr>
      <t xml:space="preserve"> vrijednosnih papira iz portfelja (šifre 851+852+853+854)</t>
    </r>
  </si>
  <si>
    <r>
      <t xml:space="preserve">Izdaci za dane zajmove i </t>
    </r>
    <r>
      <rPr>
        <sz val="9"/>
        <color rgb="FF00B050"/>
        <rFont val="Arial"/>
        <family val="2"/>
        <charset val="238"/>
      </rPr>
      <t xml:space="preserve">jamčevne pologe </t>
    </r>
    <r>
      <rPr>
        <strike/>
        <sz val="9"/>
        <color theme="1"/>
        <rFont val="Arial"/>
        <family val="2"/>
        <charset val="238"/>
      </rPr>
      <t>depozite</t>
    </r>
    <r>
      <rPr>
        <sz val="9"/>
        <color theme="1"/>
        <rFont val="Arial"/>
        <family val="2"/>
      </rPr>
      <t xml:space="preserve"> (šifre 511+512+513+514+515+516+517+518)</t>
    </r>
  </si>
  <si>
    <r>
      <t xml:space="preserve">Dani zajmovi izvanproračunskim korisnicima </t>
    </r>
    <r>
      <rPr>
        <sz val="9"/>
        <color rgb="FF00B050"/>
        <rFont val="Arial"/>
        <family val="2"/>
        <charset val="238"/>
      </rPr>
      <t>JLP(R)S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>županijskih, gradskih i općinskih proračuna</t>
    </r>
  </si>
  <si>
    <r>
      <t xml:space="preserve">Izdaci za </t>
    </r>
    <r>
      <rPr>
        <strike/>
        <sz val="9"/>
        <color theme="1"/>
        <rFont val="Arial"/>
        <family val="2"/>
        <charset val="238"/>
      </rPr>
      <t>depozite i</t>
    </r>
    <r>
      <rPr>
        <sz val="9"/>
        <color theme="1"/>
        <rFont val="Arial"/>
        <family val="2"/>
      </rPr>
      <t xml:space="preserve"> jamčevne pologe </t>
    </r>
    <r>
      <rPr>
        <strike/>
        <sz val="9"/>
        <color theme="1"/>
        <rFont val="Arial"/>
        <family val="2"/>
        <charset val="238"/>
      </rPr>
      <t>(šifre 5181 do 5183)</t>
    </r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</si>
  <si>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</si>
  <si>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</si>
  <si>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</si>
  <si>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</si>
  <si>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</si>
  <si>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</si>
  <si>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r>
      <t xml:space="preserve">Izdaci za ulaganja u </t>
    </r>
    <r>
      <rPr>
        <sz val="9"/>
        <color rgb="FF00B050"/>
        <rFont val="Arial"/>
        <family val="2"/>
        <charset val="238"/>
      </rPr>
      <t>financijske instrumente -</t>
    </r>
    <r>
      <rPr>
        <sz val="9"/>
        <color theme="1"/>
        <rFont val="Arial"/>
        <family val="2"/>
      </rPr>
      <t xml:space="preserve"> vrijednosne papire (šifre 521+522+523+524)</t>
    </r>
  </si>
  <si>
    <r>
      <t xml:space="preserve">Izdaci za </t>
    </r>
    <r>
      <rPr>
        <sz val="9"/>
        <color rgb="FF00B050"/>
        <rFont val="Arial"/>
        <family val="2"/>
        <charset val="238"/>
      </rPr>
      <t>ulaganja u financijske instrumente -</t>
    </r>
    <r>
      <rPr>
        <sz val="9"/>
        <color theme="1"/>
        <rFont val="Arial"/>
        <family val="2"/>
      </rPr>
      <t xml:space="preserve"> dionice i udjele u glavnici (šifre 531+532+533+534)</t>
    </r>
  </si>
  <si>
    <r>
      <rPr>
        <sz val="9"/>
        <color rgb="FF00B050"/>
        <rFont val="Arial"/>
        <family val="2"/>
        <charset val="238"/>
      </rPr>
      <t xml:space="preserve">Izdaci za ulaganja u </t>
    </r>
    <r>
      <rPr>
        <strike/>
        <sz val="9"/>
        <color theme="1"/>
        <rFont val="Arial"/>
        <family val="2"/>
        <charset val="238"/>
      </rPr>
      <t>D</t>
    </r>
    <r>
      <rPr>
        <sz val="9"/>
        <color rgb="FF00B050"/>
        <rFont val="Arial"/>
        <family val="2"/>
        <charset val="238"/>
      </rPr>
      <t>d</t>
    </r>
    <r>
      <rPr>
        <sz val="9"/>
        <color theme="1"/>
        <rFont val="Arial"/>
        <family val="2"/>
      </rPr>
      <t>ionice i udjel</t>
    </r>
    <r>
      <rPr>
        <sz val="9"/>
        <color rgb="FF00B050"/>
        <rFont val="Arial"/>
        <family val="2"/>
        <charset val="238"/>
      </rPr>
      <t>e</t>
    </r>
    <r>
      <rPr>
        <strike/>
        <sz val="9"/>
        <color theme="1"/>
        <rFont val="Arial"/>
        <family val="2"/>
        <charset val="238"/>
      </rPr>
      <t>i</t>
    </r>
    <r>
      <rPr>
        <sz val="9"/>
        <color theme="1"/>
        <rFont val="Arial"/>
        <family val="2"/>
      </rPr>
      <t xml:space="preserve"> u glavnici kreditnih i ostalih financijskih institucija u javnom sektoru (šifre 5312 do 5314)</t>
    </r>
  </si>
  <si>
    <r>
      <rPr>
        <sz val="9"/>
        <color rgb="FF00B050"/>
        <rFont val="Arial"/>
        <family val="2"/>
        <charset val="238"/>
      </rPr>
      <t xml:space="preserve">Izdaci za ulaganja u </t>
    </r>
    <r>
      <rPr>
        <strike/>
        <sz val="9"/>
        <color theme="1"/>
        <rFont val="Arial"/>
        <family val="2"/>
        <charset val="238"/>
      </rPr>
      <t>D</t>
    </r>
    <r>
      <rPr>
        <sz val="9"/>
        <color rgb="FF00B050"/>
        <rFont val="Arial"/>
        <family val="2"/>
        <charset val="238"/>
      </rPr>
      <t>d</t>
    </r>
    <r>
      <rPr>
        <sz val="9"/>
        <color theme="1"/>
        <rFont val="Arial"/>
        <family val="2"/>
      </rPr>
      <t>ionice i udjel</t>
    </r>
    <r>
      <rPr>
        <sz val="9"/>
        <color rgb="FF00B050"/>
        <rFont val="Arial"/>
        <family val="2"/>
        <charset val="238"/>
      </rPr>
      <t>e</t>
    </r>
    <r>
      <rPr>
        <strike/>
        <sz val="9"/>
        <color theme="1"/>
        <rFont val="Arial"/>
        <family val="2"/>
        <charset val="238"/>
      </rPr>
      <t>i</t>
    </r>
    <r>
      <rPr>
        <sz val="9"/>
        <color theme="1"/>
        <rFont val="Arial"/>
        <family val="2"/>
      </rPr>
      <t xml:space="preserve"> u glavnici trgovačkih društava u javnom sektoru (šifra 5321)</t>
    </r>
  </si>
  <si>
    <r>
      <rPr>
        <sz val="9"/>
        <color rgb="FF00B050"/>
        <rFont val="Arial"/>
        <family val="2"/>
        <charset val="238"/>
      </rPr>
      <t>Izdaci za ulaganja u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>D</t>
    </r>
    <r>
      <rPr>
        <sz val="9"/>
        <color rgb="FF00B050"/>
        <rFont val="Arial"/>
        <family val="2"/>
        <charset val="238"/>
      </rPr>
      <t>d</t>
    </r>
    <r>
      <rPr>
        <sz val="9"/>
        <color theme="1"/>
        <rFont val="Arial"/>
        <family val="2"/>
      </rPr>
      <t>ionice i udjel</t>
    </r>
    <r>
      <rPr>
        <sz val="9"/>
        <color rgb="FF00B050"/>
        <rFont val="Arial"/>
        <family val="2"/>
        <charset val="238"/>
      </rPr>
      <t>e</t>
    </r>
    <r>
      <rPr>
        <strike/>
        <sz val="9"/>
        <color theme="1"/>
        <rFont val="Arial"/>
        <family val="2"/>
        <charset val="238"/>
      </rPr>
      <t>i</t>
    </r>
    <r>
      <rPr>
        <sz val="9"/>
        <color theme="1"/>
        <rFont val="Arial"/>
        <family val="2"/>
      </rPr>
      <t xml:space="preserve"> u glavnici kreditnih i ostalih financijskih institucija izvan javnog sektora (šifre 5331+5332)</t>
    </r>
  </si>
  <si>
    <r>
      <rPr>
        <sz val="9"/>
        <color rgb="FF00B050"/>
        <rFont val="Arial"/>
        <family val="2"/>
        <charset val="238"/>
      </rPr>
      <t>Izdaci za ulaganja u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>D</t>
    </r>
    <r>
      <rPr>
        <sz val="9"/>
        <color rgb="FF00B050"/>
        <rFont val="Arial"/>
        <family val="2"/>
        <charset val="238"/>
      </rPr>
      <t>d</t>
    </r>
    <r>
      <rPr>
        <sz val="9"/>
        <color theme="1"/>
        <rFont val="Arial"/>
        <family val="2"/>
      </rPr>
      <t>ionice i udjel</t>
    </r>
    <r>
      <rPr>
        <sz val="9"/>
        <color rgb="FF00B050"/>
        <rFont val="Arial"/>
        <family val="2"/>
        <charset val="238"/>
      </rPr>
      <t>e</t>
    </r>
    <r>
      <rPr>
        <strike/>
        <sz val="9"/>
        <color theme="1"/>
        <rFont val="Arial"/>
        <family val="2"/>
        <charset val="238"/>
      </rPr>
      <t>i</t>
    </r>
    <r>
      <rPr>
        <sz val="9"/>
        <color theme="1"/>
        <rFont val="Arial"/>
        <family val="2"/>
      </rPr>
      <t xml:space="preserve"> u glavnici trgovačkih društava izvan javnog sektora (šifre 5341+5342)</t>
    </r>
  </si>
  <si>
    <r>
      <t xml:space="preserve">Otplata glavnice primljenih zajmova od izvanproračunskih korisnika </t>
    </r>
    <r>
      <rPr>
        <sz val="9"/>
        <color rgb="FF00B050"/>
        <rFont val="Arial"/>
        <family val="2"/>
        <charset val="238"/>
      </rPr>
      <t>JLP(R)S</t>
    </r>
    <r>
      <rPr>
        <sz val="9"/>
        <color theme="1"/>
        <rFont val="Arial"/>
        <family val="2"/>
      </rPr>
      <t xml:space="preserve">  </t>
    </r>
    <r>
      <rPr>
        <strike/>
        <sz val="9"/>
        <color theme="1"/>
        <rFont val="Arial"/>
        <family val="2"/>
        <charset val="238"/>
      </rPr>
      <t>županijskih, gradskih i općinskih proračuna</t>
    </r>
  </si>
  <si>
    <r>
      <t xml:space="preserve">Izdaci za otplatu glavnice za izdane </t>
    </r>
    <r>
      <rPr>
        <sz val="9"/>
        <color rgb="FF00B050"/>
        <rFont val="Arial"/>
        <family val="2"/>
        <charset val="238"/>
      </rPr>
      <t xml:space="preserve">financijske instrumente - </t>
    </r>
    <r>
      <rPr>
        <sz val="9"/>
        <color theme="1"/>
        <rFont val="Arial"/>
        <family val="2"/>
      </rPr>
      <t>vrijednosne papire (šifre 551+552+553)</t>
    </r>
  </si>
  <si>
    <r>
      <t xml:space="preserve">Tekuće pomoći od izvanproračunskih korisnika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>JLP(R)S</t>
    </r>
  </si>
  <si>
    <r>
      <t xml:space="preserve">Kapitalne pomoći od izvanproračunskih korisnika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rgb="FF00B050"/>
        <rFont val="Arial"/>
        <family val="2"/>
        <charset val="238"/>
      </rPr>
      <t xml:space="preserve"> JLP(R)S</t>
    </r>
  </si>
  <si>
    <r>
      <t>Pomoći od izvanproračunskih korisnik</t>
    </r>
    <r>
      <rPr>
        <sz val="9"/>
        <rFont val="Arial"/>
        <family val="2"/>
        <charset val="238"/>
      </rPr>
      <t>a</t>
    </r>
    <r>
      <rPr>
        <strike/>
        <sz val="9"/>
        <rFont val="Arial"/>
        <family val="2"/>
        <charset val="238"/>
      </rPr>
      <t xml:space="preserve"> županijskih, gradskih i općinskih proračuna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JLP(R)S </t>
    </r>
    <r>
      <rPr>
        <sz val="9"/>
        <color theme="1"/>
        <rFont val="Arial"/>
        <family val="2"/>
      </rPr>
      <t>po protestiranim jamstvima</t>
    </r>
  </si>
  <si>
    <r>
      <t xml:space="preserve">Povrat pomoći danih proračunskim korisnicima </t>
    </r>
    <r>
      <rPr>
        <sz val="9"/>
        <color rgb="FF00B050"/>
        <rFont val="Arial"/>
        <family val="2"/>
        <charset val="238"/>
      </rPr>
      <t>JLP(R)S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>županijskih, gradskih i općinskih proračuna</t>
    </r>
    <r>
      <rPr>
        <sz val="9"/>
        <color theme="1"/>
        <rFont val="Arial"/>
        <family val="2"/>
      </rPr>
      <t xml:space="preserve"> po protestiranim jamstvima</t>
    </r>
  </si>
  <si>
    <r>
      <t>Povrat pomoći danih izvanproračunskim korisnicima</t>
    </r>
    <r>
      <rPr>
        <strike/>
        <sz val="9"/>
        <rFont val="Arial"/>
        <family val="2"/>
        <charset val="238"/>
      </rPr>
      <t xml:space="preserve"> županijskih, gradskih i općinskih proračuna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JLP(R)S </t>
    </r>
    <r>
      <rPr>
        <sz val="9"/>
        <color theme="1"/>
        <rFont val="Arial"/>
        <family val="2"/>
      </rPr>
      <t>po protestiranim jamstvima</t>
    </r>
  </si>
  <si>
    <r>
      <t>Prihodi od kamata na dane zajmove izvanproračunskim korisnicima</t>
    </r>
    <r>
      <rPr>
        <sz val="9"/>
        <rFont val="Arial"/>
        <family val="2"/>
        <charset val="238"/>
      </rPr>
      <t xml:space="preserve">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rgb="FF00B050"/>
        <rFont val="Arial"/>
        <family val="2"/>
        <charset val="238"/>
      </rPr>
      <t xml:space="preserve"> JLP(R)S</t>
    </r>
  </si>
  <si>
    <r>
      <t xml:space="preserve">Kamate za primljene zajmove od izvanproračunskih korisnika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rgb="FF00B050"/>
        <rFont val="Arial"/>
        <family val="2"/>
        <charset val="238"/>
      </rPr>
      <t xml:space="preserve"> JLP(R)S </t>
    </r>
  </si>
  <si>
    <r>
      <t xml:space="preserve">Tekuće pomoći izvanproračunskim korisnicima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rgb="FF00B050"/>
        <rFont val="Arial"/>
        <family val="2"/>
        <charset val="238"/>
      </rPr>
      <t xml:space="preserve"> JLP(R)S</t>
    </r>
  </si>
  <si>
    <r>
      <t>Kapitalne pomoći izvanproračunskim korisnicima</t>
    </r>
    <r>
      <rPr>
        <sz val="9"/>
        <rFont val="Arial"/>
        <family val="2"/>
        <charset val="238"/>
      </rPr>
      <t xml:space="preserve">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>JLP(R)S</t>
    </r>
  </si>
  <si>
    <r>
      <t xml:space="preserve">Pomoći izvanproračunskim korisnicima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rgb="FF00B050"/>
        <rFont val="Arial"/>
        <family val="2"/>
        <charset val="238"/>
      </rPr>
      <t xml:space="preserve"> JLP(R)S</t>
    </r>
    <r>
      <rPr>
        <sz val="9"/>
        <color theme="1"/>
        <rFont val="Arial"/>
        <family val="2"/>
      </rPr>
      <t xml:space="preserve"> po protestiranim jamstvima</t>
    </r>
  </si>
  <si>
    <r>
      <t xml:space="preserve">Povrat pomoći primljenih od izvanproračunskih korisnika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rgb="FF00B050"/>
        <rFont val="Arial"/>
        <family val="2"/>
        <charset val="238"/>
      </rPr>
      <t xml:space="preserve"> JLP(R)S</t>
    </r>
    <r>
      <rPr>
        <sz val="9"/>
        <color theme="1"/>
        <rFont val="Arial"/>
        <family val="2"/>
      </rPr>
      <t xml:space="preserve"> po protestiranim jamstvima</t>
    </r>
  </si>
  <si>
    <r>
      <t xml:space="preserve">Pomoći proračunskim korisnicima </t>
    </r>
    <r>
      <rPr>
        <sz val="9"/>
        <color rgb="FF00B050"/>
        <rFont val="Arial"/>
        <family val="2"/>
        <charset val="238"/>
      </rPr>
      <t>JLP(R)S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>županijskih, gradskih i općinskih proračuna</t>
    </r>
    <r>
      <rPr>
        <sz val="9"/>
        <color theme="1"/>
        <rFont val="Arial"/>
        <family val="2"/>
      </rPr>
      <t xml:space="preserve"> po protestiranim jamstvima</t>
    </r>
  </si>
  <si>
    <r>
      <t>Tekuće pomoći proračunskim korisnicima državnog proračuna temeljem prijenosa</t>
    </r>
    <r>
      <rPr>
        <sz val="9"/>
        <color rgb="FF00B050"/>
        <rFont val="Arial"/>
        <family val="2"/>
        <charset val="238"/>
      </rPr>
      <t xml:space="preserve"> EU </t>
    </r>
    <r>
      <rPr>
        <sz val="9"/>
        <color theme="1"/>
        <rFont val="Arial"/>
        <family val="2"/>
      </rPr>
      <t>sredstava</t>
    </r>
    <r>
      <rPr>
        <strike/>
        <sz val="9"/>
        <color theme="1"/>
        <rFont val="Arial"/>
        <family val="2"/>
        <charset val="238"/>
      </rPr>
      <t xml:space="preserve"> EU</t>
    </r>
  </si>
  <si>
    <r>
      <t>Tekuće pomoći izvanproračunskim korisnicima</t>
    </r>
    <r>
      <rPr>
        <sz val="9"/>
        <rFont val="Arial"/>
        <family val="2"/>
        <charset val="238"/>
      </rPr>
      <t xml:space="preserve">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>JLP(R)S</t>
    </r>
    <r>
      <rPr>
        <sz val="9"/>
        <color theme="1"/>
        <rFont val="Arial"/>
        <family val="2"/>
      </rPr>
      <t xml:space="preserve"> temeljem prijenosa EU sredstava</t>
    </r>
  </si>
  <si>
    <r>
      <t xml:space="preserve">Kapitalne pomoći proračunskim korisnicima državnog proračuna temeljem prijenosa </t>
    </r>
    <r>
      <rPr>
        <sz val="9"/>
        <color rgb="FF00B050"/>
        <rFont val="Arial"/>
        <family val="2"/>
        <charset val="238"/>
      </rPr>
      <t>EU</t>
    </r>
    <r>
      <rPr>
        <sz val="9"/>
        <color theme="1"/>
        <rFont val="Arial"/>
        <family val="2"/>
      </rPr>
      <t xml:space="preserve"> sredstava</t>
    </r>
    <r>
      <rPr>
        <strike/>
        <sz val="9"/>
        <color theme="1"/>
        <rFont val="Arial"/>
        <family val="2"/>
        <charset val="238"/>
      </rPr>
      <t xml:space="preserve"> EU</t>
    </r>
  </si>
  <si>
    <r>
      <t>Kapitalne pomoći izvanproračunskim korisnicima</t>
    </r>
    <r>
      <rPr>
        <sz val="9"/>
        <rFont val="Arial"/>
        <family val="2"/>
        <charset val="238"/>
      </rPr>
      <t xml:space="preserve">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rgb="FF00B050"/>
        <rFont val="Arial"/>
        <family val="2"/>
        <charset val="238"/>
      </rPr>
      <t xml:space="preserve"> JLP(R)S</t>
    </r>
    <r>
      <rPr>
        <sz val="9"/>
        <color theme="1"/>
        <rFont val="Arial"/>
        <family val="2"/>
      </rPr>
      <t xml:space="preserve"> temeljem prijenosa EU sredstava</t>
    </r>
  </si>
  <si>
    <r>
      <t>Povrat zajmova danih izvanproračunskim korisnicim</t>
    </r>
    <r>
      <rPr>
        <sz val="9"/>
        <rFont val="Arial"/>
        <family val="2"/>
        <charset val="238"/>
      </rPr>
      <t>a</t>
    </r>
    <r>
      <rPr>
        <strike/>
        <sz val="9"/>
        <rFont val="Arial"/>
        <family val="2"/>
        <charset val="238"/>
      </rPr>
      <t xml:space="preserve"> županijskih, gradskih i općinskih proračuna</t>
    </r>
    <r>
      <rPr>
        <sz val="9"/>
        <color rgb="FF00B050"/>
        <rFont val="Arial"/>
        <family val="2"/>
        <charset val="238"/>
      </rPr>
      <t xml:space="preserve"> JLP(R)S</t>
    </r>
    <r>
      <rPr>
        <sz val="9"/>
        <color theme="1"/>
        <rFont val="Arial"/>
        <family val="2"/>
      </rPr>
      <t xml:space="preserve"> - kratkoročni</t>
    </r>
  </si>
  <si>
    <r>
      <t>Povrat zajmova danih izvanproračunskim korisnicim</t>
    </r>
    <r>
      <rPr>
        <sz val="9"/>
        <rFont val="Arial"/>
        <family val="2"/>
        <charset val="238"/>
      </rPr>
      <t>a</t>
    </r>
    <r>
      <rPr>
        <strike/>
        <sz val="9"/>
        <rFont val="Arial"/>
        <family val="2"/>
        <charset val="238"/>
      </rPr>
      <t xml:space="preserve"> županijskih, gradskih i općinskih proračuna</t>
    </r>
    <r>
      <rPr>
        <sz val="9"/>
        <color rgb="FF00B050"/>
        <rFont val="Arial"/>
        <family val="2"/>
        <charset val="238"/>
      </rPr>
      <t xml:space="preserve"> JLP(R)S</t>
    </r>
    <r>
      <rPr>
        <sz val="9"/>
        <color theme="1"/>
        <rFont val="Arial"/>
        <family val="2"/>
      </rPr>
      <t xml:space="preserve"> - dugoročni</t>
    </r>
  </si>
  <si>
    <r>
      <t>Primljeni financij</t>
    </r>
    <r>
      <rPr>
        <sz val="9"/>
        <rFont val="Arial"/>
        <family val="2"/>
        <charset val="238"/>
      </rPr>
      <t xml:space="preserve">ski </t>
    </r>
    <r>
      <rPr>
        <strike/>
        <sz val="9"/>
        <rFont val="Arial"/>
        <family val="2"/>
        <charset val="238"/>
      </rPr>
      <t>leasing</t>
    </r>
    <r>
      <rPr>
        <sz val="9"/>
        <color rgb="FF00B050"/>
        <rFont val="Arial"/>
        <family val="2"/>
        <charset val="238"/>
      </rPr>
      <t xml:space="preserve"> najam</t>
    </r>
    <r>
      <rPr>
        <sz val="9"/>
        <color theme="1"/>
        <rFont val="Arial"/>
        <family val="2"/>
      </rPr>
      <t xml:space="preserve"> od kreditnih institucija u javnom sektoru</t>
    </r>
  </si>
  <si>
    <r>
      <t>Primljeni financijs</t>
    </r>
    <r>
      <rPr>
        <sz val="9"/>
        <rFont val="Arial"/>
        <family val="2"/>
        <charset val="238"/>
      </rPr>
      <t>ki</t>
    </r>
    <r>
      <rPr>
        <strike/>
        <sz val="9"/>
        <rFont val="Arial"/>
        <family val="2"/>
        <charset val="238"/>
      </rPr>
      <t xml:space="preserve"> leasing</t>
    </r>
    <r>
      <rPr>
        <sz val="9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>najam</t>
    </r>
    <r>
      <rPr>
        <sz val="9"/>
        <color theme="1"/>
        <rFont val="Arial"/>
        <family val="2"/>
      </rPr>
      <t xml:space="preserve"> od ostalih financijskih institucija u javnom sektoru</t>
    </r>
  </si>
  <si>
    <r>
      <t>Primljeni financijs</t>
    </r>
    <r>
      <rPr>
        <sz val="9"/>
        <rFont val="Arial"/>
        <family val="2"/>
        <charset val="238"/>
      </rPr>
      <t xml:space="preserve">ki </t>
    </r>
    <r>
      <rPr>
        <strike/>
        <sz val="9"/>
        <rFont val="Arial"/>
        <family val="2"/>
        <charset val="238"/>
      </rPr>
      <t>leasing</t>
    </r>
    <r>
      <rPr>
        <sz val="9"/>
        <color rgb="FF00B050"/>
        <rFont val="Arial"/>
        <family val="2"/>
        <charset val="238"/>
      </rPr>
      <t xml:space="preserve"> najam</t>
    </r>
    <r>
      <rPr>
        <sz val="9"/>
        <color theme="1"/>
        <rFont val="Arial"/>
        <family val="2"/>
      </rPr>
      <t xml:space="preserve"> od tuzemnih kreditnih institucija izvan javnog sektora</t>
    </r>
  </si>
  <si>
    <r>
      <t>Primljeni financijs</t>
    </r>
    <r>
      <rPr>
        <sz val="9"/>
        <rFont val="Arial"/>
        <family val="2"/>
        <charset val="238"/>
      </rPr>
      <t xml:space="preserve">ki </t>
    </r>
    <r>
      <rPr>
        <strike/>
        <sz val="9"/>
        <rFont val="Arial"/>
        <family val="2"/>
        <charset val="238"/>
      </rPr>
      <t>leasing</t>
    </r>
    <r>
      <rPr>
        <sz val="9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 xml:space="preserve">najam </t>
    </r>
    <r>
      <rPr>
        <sz val="9"/>
        <color theme="1"/>
        <rFont val="Arial"/>
        <family val="2"/>
      </rPr>
      <t>od ostalih tuzemnih financijskih institucija izvan javnog sektora</t>
    </r>
  </si>
  <si>
    <r>
      <t>Primljeni financijsk</t>
    </r>
    <r>
      <rPr>
        <sz val="9"/>
        <rFont val="Arial"/>
        <family val="2"/>
        <charset val="238"/>
      </rPr>
      <t xml:space="preserve">i </t>
    </r>
    <r>
      <rPr>
        <strike/>
        <sz val="9"/>
        <rFont val="Arial"/>
        <family val="2"/>
        <charset val="238"/>
      </rPr>
      <t>leasing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najam </t>
    </r>
    <r>
      <rPr>
        <sz val="9"/>
        <color theme="1"/>
        <rFont val="Arial"/>
        <family val="2"/>
      </rPr>
      <t>od inozemnih kreditnih institucija</t>
    </r>
  </si>
  <si>
    <r>
      <t>Primljeni financijs</t>
    </r>
    <r>
      <rPr>
        <sz val="9"/>
        <rFont val="Arial"/>
        <family val="2"/>
        <charset val="238"/>
      </rPr>
      <t>ki</t>
    </r>
    <r>
      <rPr>
        <strike/>
        <sz val="9"/>
        <rFont val="Arial"/>
        <family val="2"/>
        <charset val="238"/>
      </rPr>
      <t xml:space="preserve"> leasing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najam </t>
    </r>
    <r>
      <rPr>
        <sz val="9"/>
        <color theme="1"/>
        <rFont val="Arial"/>
        <family val="2"/>
      </rPr>
      <t>od ostalih inozemnih financijskih institucija</t>
    </r>
  </si>
  <si>
    <r>
      <t>Primljeni zajmovi od izvanproračunskih korisn</t>
    </r>
    <r>
      <rPr>
        <sz val="9"/>
        <rFont val="Arial"/>
        <family val="2"/>
        <charset val="238"/>
      </rPr>
      <t xml:space="preserve">ika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theme="1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 xml:space="preserve">JLP(R)S </t>
    </r>
    <r>
      <rPr>
        <sz val="9"/>
        <color theme="1"/>
        <rFont val="Arial"/>
        <family val="2"/>
      </rPr>
      <t>- kratkoročni</t>
    </r>
  </si>
  <si>
    <r>
      <t>Primljeni zajmovi od izvanproračunskih korisni</t>
    </r>
    <r>
      <rPr>
        <sz val="9"/>
        <rFont val="Arial"/>
        <family val="2"/>
        <charset val="238"/>
      </rPr>
      <t xml:space="preserve">ka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theme="1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 xml:space="preserve">JLP(R)S </t>
    </r>
    <r>
      <rPr>
        <sz val="9"/>
        <color theme="1"/>
        <rFont val="Arial"/>
        <family val="2"/>
      </rPr>
      <t>- dugoročni</t>
    </r>
  </si>
  <si>
    <r>
      <t>Dani zajmovi izvanproračunskim korisnicim</t>
    </r>
    <r>
      <rPr>
        <sz val="9"/>
        <rFont val="Arial"/>
        <family val="2"/>
        <charset val="238"/>
      </rPr>
      <t xml:space="preserve">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 xml:space="preserve">JLP(R)S </t>
    </r>
    <r>
      <rPr>
        <sz val="9"/>
        <color theme="1"/>
        <rFont val="Arial"/>
        <family val="2"/>
      </rPr>
      <t>– kratkoročni</t>
    </r>
  </si>
  <si>
    <r>
      <t>Dani zajmovi izvanproračunskim korisnicim</t>
    </r>
    <r>
      <rPr>
        <sz val="9"/>
        <rFont val="Arial"/>
        <family val="2"/>
        <charset val="238"/>
      </rPr>
      <t xml:space="preserve">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JLP(R)S </t>
    </r>
    <r>
      <rPr>
        <sz val="9"/>
        <color theme="1"/>
        <rFont val="Arial"/>
        <family val="2"/>
      </rPr>
      <t>– dugoročni</t>
    </r>
  </si>
  <si>
    <r>
      <t>Otplata glavnice po financ</t>
    </r>
    <r>
      <rPr>
        <sz val="9"/>
        <rFont val="Arial"/>
        <family val="2"/>
        <charset val="238"/>
      </rPr>
      <t>ijskom</t>
    </r>
    <r>
      <rPr>
        <strike/>
        <sz val="9"/>
        <rFont val="Arial"/>
        <family val="2"/>
        <charset val="238"/>
      </rPr>
      <t xml:space="preserve"> leasingu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najmu </t>
    </r>
    <r>
      <rPr>
        <sz val="9"/>
        <color theme="1"/>
        <rFont val="Arial"/>
        <family val="2"/>
      </rPr>
      <t>od kreditnih institucija u javnom sektoru</t>
    </r>
  </si>
  <si>
    <r>
      <t>Otplata glavnice po financijs</t>
    </r>
    <r>
      <rPr>
        <sz val="9"/>
        <rFont val="Arial"/>
        <family val="2"/>
        <charset val="238"/>
      </rPr>
      <t xml:space="preserve">kom </t>
    </r>
    <r>
      <rPr>
        <strike/>
        <sz val="9"/>
        <rFont val="Arial"/>
        <family val="2"/>
        <charset val="238"/>
      </rPr>
      <t>leasingu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najmu </t>
    </r>
    <r>
      <rPr>
        <sz val="9"/>
        <color theme="1"/>
        <rFont val="Arial"/>
        <family val="2"/>
      </rPr>
      <t>od ostalih financijskih institucija u javnom sektoru</t>
    </r>
  </si>
  <si>
    <r>
      <t>Otplata glavnice po financijsko</t>
    </r>
    <r>
      <rPr>
        <sz val="9"/>
        <rFont val="Arial"/>
        <family val="2"/>
        <charset val="238"/>
      </rPr>
      <t xml:space="preserve">m </t>
    </r>
    <r>
      <rPr>
        <strike/>
        <sz val="9"/>
        <rFont val="Arial"/>
        <family val="2"/>
        <charset val="238"/>
      </rPr>
      <t>leasingu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>najmu</t>
    </r>
    <r>
      <rPr>
        <sz val="9"/>
        <color theme="1"/>
        <rFont val="Arial"/>
        <family val="2"/>
      </rPr>
      <t xml:space="preserve"> od tuzemnih kreditnih institucija izvan javnog sektora</t>
    </r>
  </si>
  <si>
    <r>
      <t>Otplata glavnice po financijsk</t>
    </r>
    <r>
      <rPr>
        <sz val="9"/>
        <rFont val="Arial"/>
        <family val="2"/>
        <charset val="238"/>
      </rPr>
      <t xml:space="preserve">om </t>
    </r>
    <r>
      <rPr>
        <strike/>
        <sz val="9"/>
        <rFont val="Arial"/>
        <family val="2"/>
        <charset val="238"/>
      </rPr>
      <t>leasingu</t>
    </r>
    <r>
      <rPr>
        <sz val="9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 xml:space="preserve">najmu </t>
    </r>
    <r>
      <rPr>
        <sz val="9"/>
        <color theme="1"/>
        <rFont val="Arial"/>
        <family val="2"/>
      </rPr>
      <t>od ostalih tuzemnih financijskih institucija izvan javnog sektora</t>
    </r>
  </si>
  <si>
    <r>
      <t>Otplata glavnice po financijsk</t>
    </r>
    <r>
      <rPr>
        <sz val="9"/>
        <rFont val="Arial"/>
        <family val="2"/>
        <charset val="238"/>
      </rPr>
      <t xml:space="preserve">om </t>
    </r>
    <r>
      <rPr>
        <strike/>
        <sz val="9"/>
        <rFont val="Arial"/>
        <family val="2"/>
        <charset val="238"/>
      </rPr>
      <t>leasingu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 xml:space="preserve">najmu </t>
    </r>
    <r>
      <rPr>
        <sz val="9"/>
        <color theme="1"/>
        <rFont val="Arial"/>
        <family val="2"/>
      </rPr>
      <t>od inozemnih kreditnih institucija</t>
    </r>
  </si>
  <si>
    <r>
      <t>Otplata glavnice primljenog financijsko</t>
    </r>
    <r>
      <rPr>
        <sz val="9"/>
        <rFont val="Arial"/>
        <family val="2"/>
        <charset val="238"/>
      </rPr>
      <t xml:space="preserve">g </t>
    </r>
    <r>
      <rPr>
        <strike/>
        <sz val="9"/>
        <rFont val="Arial"/>
        <family val="2"/>
        <charset val="238"/>
      </rPr>
      <t>leasinga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najma </t>
    </r>
    <r>
      <rPr>
        <sz val="9"/>
        <color theme="1"/>
        <rFont val="Arial"/>
        <family val="2"/>
      </rPr>
      <t>od ostalih inozemnih financijskih institucija</t>
    </r>
  </si>
  <si>
    <r>
      <t xml:space="preserve">Otplata glavnice primljenih zajmova od izvanproračunskih korisnika </t>
    </r>
    <r>
      <rPr>
        <sz val="9"/>
        <color rgb="FF00B050"/>
        <rFont val="Arial"/>
        <family val="2"/>
        <charset val="238"/>
      </rPr>
      <t>JLP(R)S</t>
    </r>
    <r>
      <rPr>
        <sz val="9"/>
        <color theme="1"/>
        <rFont val="Arial"/>
        <family val="2"/>
      </rPr>
      <t xml:space="preserve"> </t>
    </r>
    <r>
      <rPr>
        <strike/>
        <sz val="9"/>
        <color theme="1"/>
        <rFont val="Arial"/>
        <family val="2"/>
        <charset val="238"/>
      </rPr>
      <t>županijskih, gradskih i općinskih proračuna</t>
    </r>
    <r>
      <rPr>
        <sz val="9"/>
        <color theme="1"/>
        <rFont val="Arial"/>
        <family val="2"/>
      </rPr>
      <t xml:space="preserve"> – kratkoročnih</t>
    </r>
  </si>
  <si>
    <r>
      <t>Otplata glavnice primljenih zajmova od izvanproračunskih koris</t>
    </r>
    <r>
      <rPr>
        <sz val="9"/>
        <rFont val="Arial"/>
        <family val="2"/>
        <charset val="238"/>
      </rPr>
      <t xml:space="preserve">nika </t>
    </r>
    <r>
      <rPr>
        <strike/>
        <sz val="9"/>
        <rFont val="Arial"/>
        <family val="2"/>
        <charset val="238"/>
      </rPr>
      <t>županijskih, gradskih i općinskih proračuna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JLP(R)S </t>
    </r>
    <r>
      <rPr>
        <sz val="9"/>
        <color theme="1"/>
        <rFont val="Arial"/>
        <family val="2"/>
      </rPr>
      <t>– dugoročnih</t>
    </r>
  </si>
  <si>
    <r>
      <t>Obveze za financi</t>
    </r>
    <r>
      <rPr>
        <sz val="9"/>
        <rFont val="Arial"/>
        <family val="2"/>
        <charset val="238"/>
      </rPr>
      <t xml:space="preserve">jski </t>
    </r>
    <r>
      <rPr>
        <strike/>
        <sz val="9"/>
        <rFont val="Arial"/>
        <family val="2"/>
        <charset val="238"/>
      </rPr>
      <t>leasing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najam </t>
    </r>
    <r>
      <rPr>
        <sz val="9"/>
        <color theme="1"/>
        <rFont val="Arial"/>
        <family val="2"/>
      </rPr>
      <t>od ostalih financijskih institucija u javnom sektoru</t>
    </r>
  </si>
  <si>
    <r>
      <t>Obveze za financijsk</t>
    </r>
    <r>
      <rPr>
        <sz val="9"/>
        <rFont val="Arial"/>
        <family val="2"/>
        <charset val="238"/>
      </rPr>
      <t xml:space="preserve">i </t>
    </r>
    <r>
      <rPr>
        <strike/>
        <sz val="9"/>
        <rFont val="Arial"/>
        <family val="2"/>
        <charset val="238"/>
      </rPr>
      <t>leasing</t>
    </r>
    <r>
      <rPr>
        <sz val="9"/>
        <color theme="1"/>
        <rFont val="Arial"/>
        <family val="2"/>
      </rPr>
      <t xml:space="preserve"> </t>
    </r>
    <r>
      <rPr>
        <sz val="9"/>
        <color rgb="FF00B050"/>
        <rFont val="Arial"/>
        <family val="2"/>
        <charset val="238"/>
      </rPr>
      <t xml:space="preserve">najam </t>
    </r>
    <r>
      <rPr>
        <sz val="9"/>
        <color theme="1"/>
        <rFont val="Arial"/>
        <family val="2"/>
      </rPr>
      <t>od ostalih tuzemnih financijskih institucija izvan javnog sektora</t>
    </r>
  </si>
  <si>
    <r>
      <t>Obveze za financijs</t>
    </r>
    <r>
      <rPr>
        <sz val="9"/>
        <rFont val="Arial"/>
        <family val="2"/>
        <charset val="238"/>
      </rPr>
      <t xml:space="preserve">ki </t>
    </r>
    <r>
      <rPr>
        <strike/>
        <sz val="9"/>
        <rFont val="Arial"/>
        <family val="2"/>
        <charset val="238"/>
      </rPr>
      <t>leasing</t>
    </r>
    <r>
      <rPr>
        <sz val="9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 xml:space="preserve">najam </t>
    </r>
    <r>
      <rPr>
        <sz val="9"/>
        <color theme="1"/>
        <rFont val="Arial"/>
        <family val="2"/>
      </rPr>
      <t>od inozemnih kreditnih institucija</t>
    </r>
  </si>
  <si>
    <r>
      <t>Obveze za financijs</t>
    </r>
    <r>
      <rPr>
        <sz val="9"/>
        <rFont val="Arial"/>
        <family val="2"/>
        <charset val="238"/>
      </rPr>
      <t xml:space="preserve">ki </t>
    </r>
    <r>
      <rPr>
        <strike/>
        <sz val="9"/>
        <rFont val="Arial"/>
        <family val="2"/>
        <charset val="238"/>
      </rPr>
      <t>leasing</t>
    </r>
    <r>
      <rPr>
        <sz val="9"/>
        <rFont val="Arial"/>
        <family val="2"/>
        <charset val="238"/>
      </rPr>
      <t xml:space="preserve"> </t>
    </r>
    <r>
      <rPr>
        <sz val="9"/>
        <color rgb="FF00B050"/>
        <rFont val="Arial"/>
        <family val="2"/>
        <charset val="238"/>
      </rPr>
      <t xml:space="preserve">najam </t>
    </r>
    <r>
      <rPr>
        <sz val="9"/>
        <color theme="1"/>
        <rFont val="Arial"/>
        <family val="2"/>
      </rPr>
      <t>od ostalih inozemnih financijskih institucija</t>
    </r>
  </si>
  <si>
    <t>Brisan dupli razmak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</si>
</sst>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"/>
    <numFmt numFmtId="165" formatCode="000"/>
    <numFmt numFmtId="166" formatCode="_(* #,##0.00_);_(* \(#,##0.00\);_(* &quot;-&quot;??_);_(@_)"/>
    <numFmt numFmtId="167" formatCode="#,##0.0"/>
  </numFmts>
  <fonts count="76" x14ac:knownFonts="1">
    <font>
      <sz val="10"/>
      <color rgb="FF000000"/>
      <name val="Arial"/>
    </font>
    <font>
      <b/>
      <sz val="14"/>
      <color rgb="FF0C0C0C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9"/>
      <color rgb="FF003366"/>
      <name val="Arial"/>
      <family val="2"/>
    </font>
    <font>
      <b/>
      <sz val="12"/>
      <color theme="5"/>
      <name val="Arial"/>
      <family val="2"/>
    </font>
    <font>
      <b/>
      <sz val="18"/>
      <color rgb="FF0C0C0C"/>
      <name val="Arial"/>
      <family val="2"/>
    </font>
    <font>
      <sz val="18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C0C0C"/>
      <name val="Arial"/>
      <family val="2"/>
    </font>
    <font>
      <sz val="10"/>
      <color theme="5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b/>
      <sz val="10"/>
      <color rgb="FF0C0C0C"/>
      <name val="Arial"/>
      <family val="2"/>
    </font>
    <font>
      <sz val="10"/>
      <color rgb="FF0C0C0C"/>
      <name val="Arial"/>
      <family val="2"/>
    </font>
    <font>
      <sz val="10"/>
      <color rgb="FF00B050"/>
      <name val="Arial"/>
      <family val="2"/>
    </font>
    <font>
      <b/>
      <sz val="9"/>
      <color rgb="FF0C0C0C"/>
      <name val="Arial"/>
      <family val="2"/>
    </font>
    <font>
      <sz val="9"/>
      <name val="Arial"/>
      <family val="2"/>
    </font>
    <font>
      <sz val="8"/>
      <color rgb="FF0C0C0C"/>
      <name val="Arial"/>
      <family val="2"/>
    </font>
    <font>
      <sz val="10"/>
      <color rgb="FF000000"/>
      <name val="Arial"/>
      <family val="2"/>
    </font>
    <font>
      <b/>
      <sz val="8"/>
      <color rgb="FF00008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9"/>
      <color rgb="FF00B050"/>
      <name val="Arial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  <charset val="238"/>
    </font>
    <font>
      <b/>
      <sz val="9"/>
      <color rgb="FF000080"/>
      <name val="Arial"/>
      <family val="2"/>
    </font>
    <font>
      <b/>
      <sz val="9"/>
      <color theme="1" tint="4.9989318521683403E-2"/>
      <name val="Arial"/>
      <family val="2"/>
    </font>
    <font>
      <sz val="9"/>
      <color theme="1"/>
      <name val="Arial"/>
      <family val="2"/>
    </font>
    <font>
      <b/>
      <sz val="12"/>
      <color rgb="FF0C0C0C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trike/>
      <sz val="9"/>
      <name val="Arial"/>
      <family val="2"/>
    </font>
    <font>
      <strike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rgb="FF000000"/>
      <name val="Arial"/>
      <family val="2"/>
    </font>
    <font>
      <sz val="9"/>
      <name val="Arial"/>
      <family val="2"/>
      <charset val="238"/>
    </font>
    <font>
      <sz val="8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0"/>
      <color indexed="8"/>
      <name val="MS Sans Serif"/>
      <family val="2"/>
    </font>
    <font>
      <b/>
      <sz val="8"/>
      <color rgb="FF002060"/>
      <name val="Arial"/>
      <family val="2"/>
    </font>
    <font>
      <b/>
      <sz val="12"/>
      <name val="Arial"/>
      <family val="2"/>
    </font>
    <font>
      <sz val="9"/>
      <color rgb="FF0C0C0C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9"/>
      <color rgb="FF0C0C0C"/>
      <name val="Arial"/>
      <family val="2"/>
      <charset val="238"/>
    </font>
    <font>
      <b/>
      <strike/>
      <sz val="9"/>
      <color rgb="FF0C0C0C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9"/>
      <color rgb="FF00B050"/>
      <name val="Arial"/>
      <family val="2"/>
    </font>
    <font>
      <sz val="8"/>
      <color rgb="FF00B050"/>
      <name val="Arial"/>
      <family val="2"/>
    </font>
    <font>
      <b/>
      <sz val="9"/>
      <color rgb="FF000000"/>
      <name val="Arial"/>
      <family val="2"/>
    </font>
    <font>
      <sz val="9"/>
      <color theme="5"/>
      <name val="Arial"/>
      <family val="2"/>
    </font>
    <font>
      <sz val="8"/>
      <color theme="5"/>
      <name val="Arial"/>
      <family val="2"/>
    </font>
    <font>
      <b/>
      <sz val="8"/>
      <color rgb="FF000000"/>
      <name val="Arial"/>
      <family val="2"/>
    </font>
    <font>
      <sz val="9"/>
      <color rgb="FF00B050"/>
      <name val="Arial"/>
      <family val="2"/>
      <charset val="238"/>
    </font>
    <font>
      <b/>
      <strike/>
      <sz val="9"/>
      <color theme="1"/>
      <name val="Arial"/>
      <family val="2"/>
      <charset val="238"/>
    </font>
    <font>
      <b/>
      <sz val="8"/>
      <color rgb="FF00B05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6"/>
      <name val="Arial"/>
      <family val="2"/>
      <charset val="238"/>
    </font>
    <font>
      <b/>
      <strike/>
      <sz val="9"/>
      <name val="Arial"/>
      <family val="2"/>
    </font>
    <font>
      <b/>
      <strike/>
      <sz val="8"/>
      <color rgb="FF002060"/>
      <name val="Arial"/>
      <family val="2"/>
    </font>
    <font>
      <strike/>
      <sz val="8"/>
      <name val="Arial"/>
      <family val="2"/>
    </font>
    <font>
      <sz val="9"/>
      <color rgb="FFFF0000"/>
      <name val="Arial"/>
      <family val="2"/>
    </font>
    <font>
      <strike/>
      <sz val="9"/>
      <color theme="1"/>
      <name val="Arial"/>
      <family val="2"/>
      <charset val="238"/>
    </font>
    <font>
      <strike/>
      <sz val="9"/>
      <color theme="1"/>
      <name val="Arial"/>
      <family val="2"/>
    </font>
    <font>
      <b/>
      <strike/>
      <sz val="9"/>
      <color rgb="FF0C0C0C"/>
      <name val="Arial"/>
      <family val="2"/>
    </font>
    <font>
      <strike/>
      <sz val="8"/>
      <color theme="1"/>
      <name val="Arial"/>
      <family val="2"/>
    </font>
    <font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BE5F1"/>
      </patternFill>
    </fill>
  </fills>
  <borders count="8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/>
      <bottom/>
      <diagonal/>
    </border>
    <border>
      <left style="thin">
        <color rgb="FF00008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/>
      <diagonal/>
    </border>
    <border>
      <left style="thin">
        <color indexed="64"/>
      </left>
      <right style="thin">
        <color rgb="FF000080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000080"/>
      </right>
      <top style="thin">
        <color rgb="FFC0C0C0"/>
      </top>
      <bottom/>
      <diagonal/>
    </border>
    <border>
      <left style="thin">
        <color indexed="64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00008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80"/>
      </right>
      <top/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rgb="FF00008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/>
      <diagonal/>
    </border>
    <border>
      <left style="thin">
        <color rgb="FF000080"/>
      </left>
      <right style="thin">
        <color rgb="FF000000"/>
      </right>
      <top style="thin">
        <color rgb="FFC0C0C0"/>
      </top>
      <bottom/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rgb="FF000000"/>
      </right>
      <top style="thin">
        <color indexed="64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8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00008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indexed="64"/>
      </right>
      <top style="thin">
        <color rgb="FFC0C0C0"/>
      </top>
      <bottom/>
      <diagonal/>
    </border>
    <border>
      <left style="thin">
        <color rgb="FF00008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indexed="64"/>
      </right>
      <top/>
      <bottom style="thin">
        <color rgb="FFC0C0C0"/>
      </bottom>
      <diagonal/>
    </border>
  </borders>
  <cellStyleXfs count="4">
    <xf numFmtId="0" fontId="0" fillId="0" borderId="0"/>
    <xf numFmtId="166" fontId="20" fillId="0" borderId="0"/>
    <xf numFmtId="0" fontId="45" fillId="0" borderId="0"/>
    <xf numFmtId="0" fontId="65" fillId="0" borderId="0"/>
  </cellStyleXfs>
  <cellXfs count="48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/>
    <xf numFmtId="49" fontId="9" fillId="0" borderId="0" xfId="0" applyNumberFormat="1" applyFont="1" applyAlignment="1">
      <alignment horizontal="right" vertical="center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4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0" fillId="0" borderId="0" xfId="0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/>
    </xf>
    <xf numFmtId="166" fontId="21" fillId="0" borderId="26" xfId="1" applyFont="1" applyBorder="1" applyAlignment="1">
      <alignment horizontal="right" vertical="top" shrinkToFit="1"/>
    </xf>
    <xf numFmtId="0" fontId="3" fillId="0" borderId="0" xfId="0" applyFont="1" applyAlignment="1">
      <alignment vertical="center"/>
    </xf>
    <xf numFmtId="165" fontId="9" fillId="0" borderId="30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166" fontId="21" fillId="0" borderId="36" xfId="1" applyFont="1" applyBorder="1" applyAlignment="1">
      <alignment horizontal="right" vertical="top" shrinkToFit="1"/>
    </xf>
    <xf numFmtId="165" fontId="9" fillId="0" borderId="22" xfId="0" applyNumberFormat="1" applyFont="1" applyBorder="1" applyAlignment="1">
      <alignment horizontal="center" vertical="center"/>
    </xf>
    <xf numFmtId="166" fontId="21" fillId="0" borderId="37" xfId="1" applyFont="1" applyBorder="1" applyAlignment="1">
      <alignment horizontal="right" vertical="top" shrinkToFit="1"/>
    </xf>
    <xf numFmtId="165" fontId="9" fillId="0" borderId="28" xfId="0" applyNumberFormat="1" applyFont="1" applyBorder="1" applyAlignment="1">
      <alignment horizontal="center" vertical="center"/>
    </xf>
    <xf numFmtId="166" fontId="21" fillId="0" borderId="38" xfId="1" applyFont="1" applyBorder="1" applyAlignment="1">
      <alignment horizontal="right" vertical="top" shrinkToFit="1"/>
    </xf>
    <xf numFmtId="165" fontId="9" fillId="0" borderId="32" xfId="0" applyNumberFormat="1" applyFont="1" applyBorder="1" applyAlignment="1">
      <alignment horizontal="center" vertical="center"/>
    </xf>
    <xf numFmtId="166" fontId="21" fillId="0" borderId="39" xfId="1" applyFont="1" applyBorder="1" applyAlignment="1">
      <alignment horizontal="right" vertical="top" shrinkToFit="1"/>
    </xf>
    <xf numFmtId="166" fontId="21" fillId="0" borderId="40" xfId="1" applyFont="1" applyBorder="1" applyAlignment="1">
      <alignment horizontal="right" vertical="top" shrinkToFit="1"/>
    </xf>
    <xf numFmtId="165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3" fontId="22" fillId="0" borderId="0" xfId="0" applyNumberFormat="1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18" fillId="0" borderId="42" xfId="0" applyFont="1" applyBorder="1" applyAlignment="1" applyProtection="1">
      <alignment horizontal="center" vertical="center"/>
      <protection locked="0" hidden="1"/>
    </xf>
    <xf numFmtId="0" fontId="18" fillId="0" borderId="42" xfId="0" applyFont="1" applyBorder="1" applyAlignment="1" applyProtection="1">
      <alignment vertical="center"/>
      <protection locked="0" hidden="1"/>
    </xf>
    <xf numFmtId="0" fontId="16" fillId="0" borderId="0" xfId="0" applyFont="1"/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43" xfId="0" applyFont="1" applyBorder="1" applyAlignment="1" applyProtection="1">
      <alignment horizontal="center" vertical="center" wrapText="1"/>
      <protection locked="0"/>
    </xf>
    <xf numFmtId="49" fontId="17" fillId="0" borderId="44" xfId="0" applyNumberFormat="1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1" fontId="29" fillId="3" borderId="15" xfId="0" applyNumberFormat="1" applyFont="1" applyFill="1" applyBorder="1" applyAlignment="1">
      <alignment horizontal="center" vertical="center" wrapText="1"/>
    </xf>
    <xf numFmtId="1" fontId="29" fillId="3" borderId="19" xfId="0" applyNumberFormat="1" applyFont="1" applyFill="1" applyBorder="1" applyAlignment="1">
      <alignment horizontal="center" vertical="center" wrapText="1"/>
    </xf>
    <xf numFmtId="49" fontId="30" fillId="3" borderId="18" xfId="0" applyNumberFormat="1" applyFont="1" applyFill="1" applyBorder="1" applyAlignment="1">
      <alignment horizontal="center" vertical="center" wrapText="1"/>
    </xf>
    <xf numFmtId="1" fontId="29" fillId="3" borderId="19" xfId="0" applyNumberFormat="1" applyFont="1" applyFill="1" applyBorder="1" applyAlignment="1">
      <alignment horizontal="center" vertical="center"/>
    </xf>
    <xf numFmtId="1" fontId="29" fillId="3" borderId="45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2" borderId="46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49" fontId="31" fillId="0" borderId="50" xfId="0" applyNumberFormat="1" applyFont="1" applyBorder="1" applyAlignment="1">
      <alignment horizontal="left" vertical="center" wrapText="1"/>
    </xf>
    <xf numFmtId="49" fontId="31" fillId="0" borderId="26" xfId="0" applyNumberFormat="1" applyFont="1" applyBorder="1" applyAlignment="1">
      <alignment horizontal="left" vertical="center" wrapText="1"/>
    </xf>
    <xf numFmtId="49" fontId="17" fillId="0" borderId="51" xfId="0" applyNumberFormat="1" applyFont="1" applyBorder="1" applyAlignment="1">
      <alignment horizontal="left" vertical="center" wrapText="1"/>
    </xf>
    <xf numFmtId="4" fontId="21" fillId="0" borderId="26" xfId="0" applyNumberFormat="1" applyFont="1" applyBorder="1" applyAlignment="1">
      <alignment horizontal="right" vertical="center" shrinkToFit="1"/>
    </xf>
    <xf numFmtId="167" fontId="34" fillId="0" borderId="52" xfId="0" applyNumberFormat="1" applyFont="1" applyBorder="1" applyAlignment="1">
      <alignment horizontal="right" vertical="center"/>
    </xf>
    <xf numFmtId="0" fontId="24" fillId="0" borderId="0" xfId="0" applyFont="1"/>
    <xf numFmtId="49" fontId="18" fillId="0" borderId="26" xfId="0" applyNumberFormat="1" applyFont="1" applyBorder="1" applyAlignment="1">
      <alignment horizontal="left" vertical="center" wrapText="1"/>
    </xf>
    <xf numFmtId="4" fontId="34" fillId="0" borderId="26" xfId="0" applyNumberFormat="1" applyFont="1" applyBorder="1" applyAlignment="1" applyProtection="1">
      <alignment horizontal="right" vertical="center" shrinkToFit="1"/>
      <protection locked="0"/>
    </xf>
    <xf numFmtId="49" fontId="31" fillId="0" borderId="26" xfId="0" applyNumberFormat="1" applyFont="1" applyBorder="1" applyAlignment="1">
      <alignment horizontal="left" vertical="center" wrapText="1" shrinkToFit="1"/>
    </xf>
    <xf numFmtId="0" fontId="24" fillId="0" borderId="0" xfId="0" applyFont="1" applyAlignment="1">
      <alignment vertical="center"/>
    </xf>
    <xf numFmtId="49" fontId="18" fillId="0" borderId="26" xfId="0" applyNumberFormat="1" applyFont="1" applyBorder="1" applyAlignment="1">
      <alignment horizontal="left" vertical="center" wrapText="1" shrinkToFit="1"/>
    </xf>
    <xf numFmtId="49" fontId="31" fillId="0" borderId="53" xfId="0" applyNumberFormat="1" applyFont="1" applyBorder="1" applyAlignment="1">
      <alignment horizontal="left" vertical="center" wrapText="1"/>
    </xf>
    <xf numFmtId="49" fontId="31" fillId="0" borderId="54" xfId="0" applyNumberFormat="1" applyFont="1" applyBorder="1" applyAlignment="1">
      <alignment horizontal="left" vertical="center" wrapText="1"/>
    </xf>
    <xf numFmtId="49" fontId="17" fillId="0" borderId="55" xfId="0" applyNumberFormat="1" applyFont="1" applyBorder="1" applyAlignment="1">
      <alignment horizontal="left" vertical="center" wrapText="1"/>
    </xf>
    <xf numFmtId="4" fontId="34" fillId="0" borderId="54" xfId="0" applyNumberFormat="1" applyFont="1" applyBorder="1" applyAlignment="1" applyProtection="1">
      <alignment horizontal="right" vertical="center" shrinkToFit="1"/>
      <protection locked="0"/>
    </xf>
    <xf numFmtId="167" fontId="34" fillId="0" borderId="56" xfId="0" applyNumberFormat="1" applyFont="1" applyBorder="1" applyAlignment="1">
      <alignment horizontal="right" vertical="center"/>
    </xf>
    <xf numFmtId="0" fontId="32" fillId="2" borderId="46" xfId="0" applyFont="1" applyFill="1" applyBorder="1" applyAlignment="1">
      <alignment horizontal="left" vertical="center" wrapText="1"/>
    </xf>
    <xf numFmtId="4" fontId="9" fillId="2" borderId="48" xfId="0" applyNumberFormat="1" applyFont="1" applyFill="1" applyBorder="1" applyAlignment="1">
      <alignment horizontal="left" vertical="center"/>
    </xf>
    <xf numFmtId="0" fontId="38" fillId="0" borderId="0" xfId="0" applyFont="1"/>
    <xf numFmtId="49" fontId="31" fillId="0" borderId="50" xfId="0" applyNumberFormat="1" applyFont="1" applyBorder="1" applyAlignment="1">
      <alignment horizontal="left" vertical="center" shrinkToFit="1"/>
    </xf>
    <xf numFmtId="49" fontId="17" fillId="0" borderId="51" xfId="0" applyNumberFormat="1" applyFont="1" applyBorder="1" applyAlignment="1">
      <alignment horizontal="left" vertical="center" shrinkToFit="1"/>
    </xf>
    <xf numFmtId="4" fontId="21" fillId="0" borderId="54" xfId="0" applyNumberFormat="1" applyFont="1" applyBorder="1" applyAlignment="1">
      <alignment horizontal="right" vertical="center" shrinkToFit="1"/>
    </xf>
    <xf numFmtId="3" fontId="34" fillId="0" borderId="26" xfId="0" applyNumberFormat="1" applyFont="1" applyBorder="1" applyAlignment="1" applyProtection="1">
      <alignment horizontal="right" vertical="center" shrinkToFit="1"/>
      <protection locked="0"/>
    </xf>
    <xf numFmtId="49" fontId="31" fillId="0" borderId="50" xfId="0" applyNumberFormat="1" applyFont="1" applyFill="1" applyBorder="1" applyAlignment="1">
      <alignment horizontal="left" vertical="center" wrapText="1"/>
    </xf>
    <xf numFmtId="49" fontId="31" fillId="0" borderId="26" xfId="0" applyNumberFormat="1" applyFont="1" applyFill="1" applyBorder="1" applyAlignment="1">
      <alignment horizontal="left" vertical="center" wrapText="1"/>
    </xf>
    <xf numFmtId="49" fontId="17" fillId="0" borderId="51" xfId="0" applyNumberFormat="1" applyFont="1" applyFill="1" applyBorder="1" applyAlignment="1">
      <alignment horizontal="left" vertical="center" wrapText="1"/>
    </xf>
    <xf numFmtId="49" fontId="17" fillId="2" borderId="17" xfId="0" applyNumberFormat="1" applyFont="1" applyFill="1" applyBorder="1" applyAlignment="1">
      <alignment horizontal="left" vertical="center"/>
    </xf>
    <xf numFmtId="49" fontId="9" fillId="2" borderId="17" xfId="0" applyNumberFormat="1" applyFont="1" applyFill="1" applyBorder="1" applyAlignment="1">
      <alignment horizontal="left" vertical="center"/>
    </xf>
    <xf numFmtId="49" fontId="9" fillId="2" borderId="58" xfId="0" applyNumberFormat="1" applyFont="1" applyFill="1" applyBorder="1" applyAlignment="1">
      <alignment horizontal="left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9" fontId="31" fillId="0" borderId="59" xfId="0" applyNumberFormat="1" applyFont="1" applyBorder="1" applyAlignment="1">
      <alignment horizontal="left" vertical="center" wrapText="1"/>
    </xf>
    <xf numFmtId="49" fontId="31" fillId="0" borderId="48" xfId="0" applyNumberFormat="1" applyFont="1" applyBorder="1" applyAlignment="1">
      <alignment horizontal="left" vertical="center" wrapText="1"/>
    </xf>
    <xf numFmtId="49" fontId="17" fillId="0" borderId="47" xfId="0" applyNumberFormat="1" applyFont="1" applyBorder="1" applyAlignment="1">
      <alignment horizontal="left" vertical="center" wrapText="1"/>
    </xf>
    <xf numFmtId="4" fontId="34" fillId="0" borderId="49" xfId="0" applyNumberFormat="1" applyFont="1" applyBorder="1" applyAlignment="1" applyProtection="1">
      <alignment horizontal="right" vertical="center" shrinkToFit="1"/>
      <protection locked="0"/>
    </xf>
    <xf numFmtId="4" fontId="34" fillId="0" borderId="52" xfId="0" applyNumberFormat="1" applyFont="1" applyBorder="1" applyAlignment="1" applyProtection="1">
      <alignment horizontal="right" vertical="center" shrinkToFit="1"/>
      <protection locked="0"/>
    </xf>
    <xf numFmtId="4" fontId="34" fillId="0" borderId="56" xfId="0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40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43" fillId="0" borderId="15" xfId="0" applyFont="1" applyBorder="1" applyAlignment="1" applyProtection="1">
      <alignment horizontal="center" vertical="center" wrapText="1"/>
      <protection locked="0"/>
    </xf>
    <xf numFmtId="0" fontId="43" fillId="0" borderId="19" xfId="0" applyFont="1" applyBorder="1" applyAlignment="1" applyProtection="1">
      <alignment horizontal="center" vertical="center" wrapText="1"/>
      <protection locked="0"/>
    </xf>
    <xf numFmtId="49" fontId="43" fillId="0" borderId="44" xfId="0" applyNumberFormat="1" applyFont="1" applyBorder="1" applyAlignment="1" applyProtection="1">
      <alignment horizontal="center" vertical="center" wrapTex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44" fillId="4" borderId="60" xfId="0" applyFont="1" applyFill="1" applyBorder="1" applyAlignment="1" applyProtection="1">
      <alignment horizontal="center" vertical="center" wrapText="1"/>
      <protection locked="0" hidden="1"/>
    </xf>
    <xf numFmtId="0" fontId="44" fillId="4" borderId="61" xfId="2" applyFont="1" applyFill="1" applyBorder="1" applyAlignment="1" applyProtection="1">
      <alignment horizontal="center" vertical="center" wrapText="1"/>
      <protection locked="0" hidden="1"/>
    </xf>
    <xf numFmtId="0" fontId="44" fillId="4" borderId="61" xfId="2" applyFont="1" applyFill="1" applyBorder="1" applyAlignment="1" applyProtection="1">
      <alignment horizontal="center" vertical="center"/>
      <protection locked="0" hidden="1"/>
    </xf>
    <xf numFmtId="0" fontId="44" fillId="4" borderId="61" xfId="0" applyFont="1" applyFill="1" applyBorder="1" applyAlignment="1" applyProtection="1">
      <alignment horizontal="center" vertical="center" wrapText="1"/>
      <protection locked="0" hidden="1"/>
    </xf>
    <xf numFmtId="0" fontId="44" fillId="4" borderId="62" xfId="0" applyFont="1" applyFill="1" applyBorder="1" applyAlignment="1" applyProtection="1">
      <alignment horizontal="center" vertical="center" wrapText="1"/>
      <protection locked="0" hidden="1"/>
    </xf>
    <xf numFmtId="0" fontId="17" fillId="2" borderId="46" xfId="0" applyFont="1" applyFill="1" applyBorder="1" applyAlignment="1" applyProtection="1">
      <alignment horizontal="left" vertical="center" wrapText="1"/>
      <protection locked="0"/>
    </xf>
    <xf numFmtId="0" fontId="9" fillId="2" borderId="48" xfId="0" applyFont="1" applyFill="1" applyBorder="1" applyAlignment="1" applyProtection="1">
      <alignment horizontal="left" vertical="center"/>
      <protection locked="0"/>
    </xf>
    <xf numFmtId="0" fontId="9" fillId="2" borderId="49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vertical="center"/>
    </xf>
    <xf numFmtId="49" fontId="18" fillId="0" borderId="63" xfId="0" applyNumberFormat="1" applyFont="1" applyBorder="1" applyAlignment="1">
      <alignment horizontal="left" vertical="center" wrapText="1"/>
    </xf>
    <xf numFmtId="49" fontId="18" fillId="0" borderId="64" xfId="0" applyNumberFormat="1" applyFont="1" applyBorder="1" applyAlignment="1">
      <alignment horizontal="left" vertical="center" wrapText="1"/>
    </xf>
    <xf numFmtId="49" fontId="43" fillId="0" borderId="64" xfId="0" applyNumberFormat="1" applyFont="1" applyBorder="1" applyAlignment="1">
      <alignment horizontal="left" vertical="center" wrapText="1"/>
    </xf>
    <xf numFmtId="4" fontId="46" fillId="0" borderId="64" xfId="0" applyNumberFormat="1" applyFont="1" applyBorder="1" applyAlignment="1">
      <alignment horizontal="right" vertical="center" shrinkToFit="1"/>
    </xf>
    <xf numFmtId="167" fontId="23" fillId="0" borderId="65" xfId="0" applyNumberFormat="1" applyFont="1" applyBorder="1" applyAlignment="1">
      <alignment horizontal="right" vertical="center"/>
    </xf>
    <xf numFmtId="49" fontId="18" fillId="0" borderId="50" xfId="0" applyNumberFormat="1" applyFont="1" applyBorder="1" applyAlignment="1">
      <alignment horizontal="left" vertical="center" wrapText="1"/>
    </xf>
    <xf numFmtId="49" fontId="43" fillId="0" borderId="26" xfId="0" applyNumberFormat="1" applyFont="1" applyBorder="1" applyAlignment="1">
      <alignment horizontal="left" vertical="center" wrapText="1"/>
    </xf>
    <xf numFmtId="4" fontId="46" fillId="0" borderId="26" xfId="0" applyNumberFormat="1" applyFont="1" applyBorder="1" applyAlignment="1">
      <alignment horizontal="right" vertical="center" shrinkToFit="1"/>
    </xf>
    <xf numFmtId="167" fontId="23" fillId="0" borderId="52" xfId="0" applyNumberFormat="1" applyFont="1" applyBorder="1" applyAlignment="1">
      <alignment horizontal="right" vertical="center"/>
    </xf>
    <xf numFmtId="4" fontId="23" fillId="0" borderId="26" xfId="0" applyNumberFormat="1" applyFont="1" applyBorder="1" applyAlignment="1" applyProtection="1">
      <alignment horizontal="right" vertical="center" shrinkToFit="1"/>
      <protection locked="0"/>
    </xf>
    <xf numFmtId="49" fontId="18" fillId="0" borderId="50" xfId="0" applyNumberFormat="1" applyFont="1" applyBorder="1" applyAlignment="1">
      <alignment horizontal="left" vertical="center" shrinkToFit="1"/>
    </xf>
    <xf numFmtId="49" fontId="39" fillId="0" borderId="26" xfId="0" applyNumberFormat="1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49" fontId="18" fillId="0" borderId="53" xfId="0" applyNumberFormat="1" applyFont="1" applyBorder="1" applyAlignment="1">
      <alignment horizontal="left" vertical="center" wrapText="1"/>
    </xf>
    <xf numFmtId="49" fontId="18" fillId="0" borderId="54" xfId="0" applyNumberFormat="1" applyFont="1" applyBorder="1" applyAlignment="1">
      <alignment horizontal="left" vertical="center" wrapText="1"/>
    </xf>
    <xf numFmtId="4" fontId="23" fillId="0" borderId="54" xfId="0" applyNumberFormat="1" applyFont="1" applyBorder="1" applyAlignment="1" applyProtection="1">
      <alignment horizontal="right" vertical="center" shrinkToFit="1"/>
      <protection locked="0"/>
    </xf>
    <xf numFmtId="167" fontId="23" fillId="0" borderId="56" xfId="0" applyNumberFormat="1" applyFont="1" applyBorder="1" applyAlignment="1">
      <alignment horizontal="right" vertical="center"/>
    </xf>
    <xf numFmtId="49" fontId="18" fillId="2" borderId="48" xfId="0" applyNumberFormat="1" applyFont="1" applyFill="1" applyBorder="1" applyAlignment="1">
      <alignment horizontal="left" vertical="center"/>
    </xf>
    <xf numFmtId="4" fontId="23" fillId="2" borderId="48" xfId="0" applyNumberFormat="1" applyFont="1" applyFill="1" applyBorder="1" applyAlignment="1">
      <alignment horizontal="left" vertical="center"/>
    </xf>
    <xf numFmtId="4" fontId="23" fillId="2" borderId="48" xfId="0" applyNumberFormat="1" applyFont="1" applyFill="1" applyBorder="1" applyAlignment="1">
      <alignment vertical="center"/>
    </xf>
    <xf numFmtId="0" fontId="23" fillId="2" borderId="49" xfId="0" applyFont="1" applyFill="1" applyBorder="1" applyAlignment="1">
      <alignment vertical="center"/>
    </xf>
    <xf numFmtId="167" fontId="23" fillId="0" borderId="67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49" fontId="18" fillId="0" borderId="0" xfId="0" applyNumberFormat="1" applyFont="1" applyAlignment="1">
      <alignment horizontal="left"/>
    </xf>
    <xf numFmtId="0" fontId="23" fillId="0" borderId="0" xfId="0" applyFont="1"/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49" fontId="17" fillId="0" borderId="48" xfId="0" applyNumberFormat="1" applyFont="1" applyBorder="1" applyAlignment="1">
      <alignment horizontal="left" vertical="center" wrapText="1"/>
    </xf>
    <xf numFmtId="4" fontId="21" fillId="0" borderId="48" xfId="0" applyNumberFormat="1" applyFont="1" applyBorder="1" applyAlignment="1">
      <alignment horizontal="right" vertical="center" shrinkToFit="1"/>
    </xf>
    <xf numFmtId="49" fontId="17" fillId="0" borderId="26" xfId="0" applyNumberFormat="1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59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49" fontId="43" fillId="0" borderId="48" xfId="0" applyNumberFormat="1" applyFont="1" applyBorder="1" applyAlignment="1">
      <alignment horizontal="left" vertical="center" wrapText="1"/>
    </xf>
    <xf numFmtId="4" fontId="21" fillId="0" borderId="49" xfId="0" applyNumberFormat="1" applyFont="1" applyBorder="1" applyAlignment="1">
      <alignment horizontal="right" vertical="center" shrinkToFit="1"/>
    </xf>
    <xf numFmtId="0" fontId="18" fillId="0" borderId="50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4" fontId="21" fillId="0" borderId="52" xfId="0" applyNumberFormat="1" applyFont="1" applyBorder="1" applyAlignment="1">
      <alignment horizontal="right" vertical="center" shrinkToFit="1"/>
    </xf>
    <xf numFmtId="0" fontId="39" fillId="0" borderId="26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left" vertical="center" wrapText="1"/>
    </xf>
    <xf numFmtId="49" fontId="43" fillId="0" borderId="6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49" fontId="48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15" fillId="0" borderId="0" xfId="0" applyNumberFormat="1" applyFont="1" applyAlignment="1">
      <alignment horizontal="left"/>
    </xf>
    <xf numFmtId="0" fontId="44" fillId="4" borderId="62" xfId="2" applyFont="1" applyFill="1" applyBorder="1" applyAlignment="1" applyProtection="1">
      <alignment horizontal="center" vertical="center"/>
      <protection locked="0"/>
    </xf>
    <xf numFmtId="0" fontId="31" fillId="5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49" fontId="27" fillId="0" borderId="59" xfId="0" applyNumberFormat="1" applyFont="1" applyBorder="1" applyAlignment="1">
      <alignment horizontal="left" vertical="center" wrapText="1"/>
    </xf>
    <xf numFmtId="49" fontId="27" fillId="0" borderId="48" xfId="0" applyNumberFormat="1" applyFont="1" applyBorder="1" applyAlignment="1">
      <alignment horizontal="left" vertical="center" wrapText="1"/>
    </xf>
    <xf numFmtId="49" fontId="27" fillId="0" borderId="50" xfId="0" applyNumberFormat="1" applyFont="1" applyBorder="1" applyAlignment="1">
      <alignment horizontal="left" vertical="center" wrapText="1"/>
    </xf>
    <xf numFmtId="49" fontId="27" fillId="0" borderId="26" xfId="0" applyNumberFormat="1" applyFont="1" applyBorder="1" applyAlignment="1">
      <alignment horizontal="left" vertical="center" wrapText="1"/>
    </xf>
    <xf numFmtId="4" fontId="21" fillId="0" borderId="52" xfId="0" applyNumberFormat="1" applyFont="1" applyBorder="1" applyAlignment="1">
      <alignment vertical="center" wrapText="1"/>
    </xf>
    <xf numFmtId="49" fontId="27" fillId="0" borderId="26" xfId="0" applyNumberFormat="1" applyFont="1" applyBorder="1" applyAlignment="1">
      <alignment horizontal="left" vertical="center" wrapText="1" shrinkToFit="1"/>
    </xf>
    <xf numFmtId="0" fontId="15" fillId="0" borderId="0" xfId="0" applyFont="1" applyAlignment="1">
      <alignment horizontal="left" vertical="center" wrapText="1"/>
    </xf>
    <xf numFmtId="49" fontId="48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43" fillId="0" borderId="54" xfId="0" applyNumberFormat="1" applyFont="1" applyBorder="1" applyAlignment="1">
      <alignment horizontal="left" vertical="center" wrapText="1"/>
    </xf>
    <xf numFmtId="4" fontId="23" fillId="0" borderId="56" xfId="0" applyNumberFormat="1" applyFont="1" applyBorder="1" applyAlignment="1" applyProtection="1">
      <alignment horizontal="right" vertical="center" shrinkToFit="1"/>
      <protection locked="0"/>
    </xf>
    <xf numFmtId="49" fontId="43" fillId="0" borderId="50" xfId="0" applyNumberFormat="1" applyFont="1" applyBorder="1" applyAlignment="1">
      <alignment horizontal="left" vertical="center" wrapText="1"/>
    </xf>
    <xf numFmtId="4" fontId="23" fillId="0" borderId="52" xfId="0" applyNumberFormat="1" applyFont="1" applyBorder="1" applyAlignment="1" applyProtection="1">
      <alignment horizontal="right" vertical="center" shrinkToFit="1"/>
      <protection locked="0"/>
    </xf>
    <xf numFmtId="49" fontId="49" fillId="0" borderId="50" xfId="0" applyNumberFormat="1" applyFont="1" applyBorder="1" applyAlignment="1">
      <alignment horizontal="left" vertical="center" wrapText="1"/>
    </xf>
    <xf numFmtId="49" fontId="49" fillId="0" borderId="26" xfId="0" applyNumberFormat="1" applyFont="1" applyBorder="1" applyAlignment="1">
      <alignment horizontal="left" vertical="center" wrapText="1"/>
    </xf>
    <xf numFmtId="4" fontId="50" fillId="0" borderId="52" xfId="0" applyNumberFormat="1" applyFont="1" applyBorder="1" applyAlignment="1" applyProtection="1">
      <alignment horizontal="right" vertical="center" shrinkToFit="1"/>
      <protection locked="0"/>
    </xf>
    <xf numFmtId="49" fontId="43" fillId="0" borderId="26" xfId="0" applyNumberFormat="1" applyFont="1" applyBorder="1" applyAlignment="1">
      <alignment horizontal="left" vertical="center" wrapText="1" shrinkToFit="1"/>
    </xf>
    <xf numFmtId="4" fontId="51" fillId="0" borderId="52" xfId="0" applyNumberFormat="1" applyFont="1" applyBorder="1" applyAlignment="1" applyProtection="1">
      <alignment horizontal="right" vertical="center" shrinkToFit="1"/>
      <protection locked="0"/>
    </xf>
    <xf numFmtId="0" fontId="49" fillId="2" borderId="19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0" fontId="2" fillId="0" borderId="0" xfId="0" applyFont="1"/>
    <xf numFmtId="166" fontId="21" fillId="0" borderId="41" xfId="1" applyFont="1" applyFill="1" applyBorder="1" applyAlignment="1">
      <alignment horizontal="right" vertical="top" shrinkToFit="1"/>
    </xf>
    <xf numFmtId="166" fontId="21" fillId="0" borderId="38" xfId="1" applyFont="1" applyFill="1" applyBorder="1" applyAlignment="1">
      <alignment horizontal="right" vertical="top" shrinkToFit="1"/>
    </xf>
    <xf numFmtId="166" fontId="21" fillId="0" borderId="52" xfId="1" applyFont="1" applyBorder="1" applyAlignment="1">
      <alignment horizontal="right" vertical="top" shrinkToFit="1"/>
    </xf>
    <xf numFmtId="166" fontId="21" fillId="0" borderId="67" xfId="1" applyFont="1" applyBorder="1" applyAlignment="1">
      <alignment horizontal="right" vertical="top" shrinkToFit="1"/>
    </xf>
    <xf numFmtId="166" fontId="21" fillId="0" borderId="69" xfId="1" applyFont="1" applyBorder="1" applyAlignment="1">
      <alignment horizontal="right" vertical="top" shrinkToFit="1"/>
    </xf>
    <xf numFmtId="166" fontId="21" fillId="0" borderId="70" xfId="1" applyFont="1" applyBorder="1" applyAlignment="1">
      <alignment horizontal="right" vertical="top" shrinkToFit="1"/>
    </xf>
    <xf numFmtId="166" fontId="21" fillId="0" borderId="65" xfId="1" applyFont="1" applyFill="1" applyBorder="1" applyAlignment="1">
      <alignment horizontal="right" vertical="top" shrinkToFit="1"/>
    </xf>
    <xf numFmtId="166" fontId="21" fillId="0" borderId="52" xfId="1" applyFont="1" applyFill="1" applyBorder="1" applyAlignment="1">
      <alignment horizontal="right" vertical="top" shrinkToFit="1"/>
    </xf>
    <xf numFmtId="166" fontId="21" fillId="0" borderId="71" xfId="1" applyFont="1" applyFill="1" applyBorder="1" applyAlignment="1">
      <alignment horizontal="right" vertical="top" shrinkToFit="1"/>
    </xf>
    <xf numFmtId="166" fontId="21" fillId="0" borderId="56" xfId="1" applyFont="1" applyFill="1" applyBorder="1" applyAlignment="1">
      <alignment horizontal="right" vertical="top" shrinkToFit="1"/>
    </xf>
    <xf numFmtId="0" fontId="14" fillId="2" borderId="75" xfId="0" applyFont="1" applyFill="1" applyBorder="1" applyAlignment="1">
      <alignment horizontal="center" vertical="center"/>
    </xf>
    <xf numFmtId="49" fontId="39" fillId="0" borderId="26" xfId="0" applyNumberFormat="1" applyFont="1" applyBorder="1" applyAlignment="1">
      <alignment horizontal="left" vertical="center" wrapText="1" shrinkToFit="1"/>
    </xf>
    <xf numFmtId="0" fontId="28" fillId="0" borderId="0" xfId="0" applyFont="1" applyFill="1" applyAlignment="1">
      <alignment horizontal="left" vertical="center"/>
    </xf>
    <xf numFmtId="49" fontId="43" fillId="0" borderId="51" xfId="0" applyNumberFormat="1" applyFont="1" applyBorder="1" applyAlignment="1">
      <alignment horizontal="left" vertical="center" wrapText="1"/>
    </xf>
    <xf numFmtId="4" fontId="52" fillId="0" borderId="26" xfId="0" applyNumberFormat="1" applyFont="1" applyBorder="1" applyAlignment="1">
      <alignment horizontal="right" vertical="center" shrinkToFit="1"/>
    </xf>
    <xf numFmtId="0" fontId="27" fillId="0" borderId="1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49" fontId="18" fillId="0" borderId="66" xfId="0" applyNumberFormat="1" applyFont="1" applyBorder="1" applyAlignment="1">
      <alignment horizontal="left" vertical="center" wrapText="1"/>
    </xf>
    <xf numFmtId="49" fontId="18" fillId="0" borderId="36" xfId="0" applyNumberFormat="1" applyFont="1" applyBorder="1" applyAlignment="1">
      <alignment horizontal="left" vertical="center" wrapText="1" shrinkToFit="1"/>
    </xf>
    <xf numFmtId="49" fontId="43" fillId="0" borderId="36" xfId="0" applyNumberFormat="1" applyFont="1" applyBorder="1" applyAlignment="1">
      <alignment horizontal="left" vertical="center" wrapText="1"/>
    </xf>
    <xf numFmtId="4" fontId="23" fillId="0" borderId="36" xfId="0" applyNumberFormat="1" applyFont="1" applyBorder="1" applyAlignment="1" applyProtection="1">
      <alignment horizontal="right" vertical="center" shrinkToFit="1"/>
      <protection locked="0"/>
    </xf>
    <xf numFmtId="0" fontId="18" fillId="0" borderId="53" xfId="0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0" fillId="0" borderId="0" xfId="0"/>
    <xf numFmtId="0" fontId="12" fillId="6" borderId="79" xfId="0" applyFont="1" applyFill="1" applyBorder="1" applyAlignment="1">
      <alignment horizontal="center" vertical="center"/>
    </xf>
    <xf numFmtId="0" fontId="53" fillId="2" borderId="19" xfId="0" applyFont="1" applyFill="1" applyBorder="1" applyAlignment="1">
      <alignment horizontal="center" vertical="center" wrapText="1"/>
    </xf>
    <xf numFmtId="0" fontId="53" fillId="2" borderId="20" xfId="0" applyFont="1" applyFill="1" applyBorder="1" applyAlignment="1">
      <alignment horizontal="center" vertical="center" wrapText="1"/>
    </xf>
    <xf numFmtId="0" fontId="56" fillId="2" borderId="19" xfId="0" applyFont="1" applyFill="1" applyBorder="1" applyAlignment="1">
      <alignment horizontal="center" vertical="center" wrapText="1"/>
    </xf>
    <xf numFmtId="0" fontId="56" fillId="2" borderId="20" xfId="0" applyFont="1" applyFill="1" applyBorder="1" applyAlignment="1">
      <alignment horizontal="center" vertical="center" wrapText="1"/>
    </xf>
    <xf numFmtId="166" fontId="21" fillId="0" borderId="80" xfId="1" applyFont="1" applyBorder="1" applyAlignment="1">
      <alignment horizontal="right" vertical="top" shrinkToFit="1"/>
    </xf>
    <xf numFmtId="166" fontId="21" fillId="0" borderId="81" xfId="1" applyFont="1" applyBorder="1" applyAlignment="1">
      <alignment horizontal="right" vertical="top" shrinkToFit="1"/>
    </xf>
    <xf numFmtId="166" fontId="21" fillId="0" borderId="82" xfId="1" applyFont="1" applyBorder="1" applyAlignment="1">
      <alignment horizontal="right" vertical="top" shrinkToFit="1"/>
    </xf>
    <xf numFmtId="166" fontId="21" fillId="0" borderId="83" xfId="1" applyFont="1" applyBorder="1" applyAlignment="1">
      <alignment horizontal="right" vertical="top" shrinkToFit="1"/>
    </xf>
    <xf numFmtId="0" fontId="24" fillId="0" borderId="42" xfId="0" applyFont="1" applyBorder="1" applyAlignment="1" applyProtection="1">
      <alignment horizontal="center" vertical="center"/>
      <protection locked="0" hidden="1"/>
    </xf>
    <xf numFmtId="0" fontId="24" fillId="0" borderId="42" xfId="0" applyFont="1" applyBorder="1" applyAlignment="1" applyProtection="1">
      <alignment vertical="center"/>
      <protection locked="0" hidden="1"/>
    </xf>
    <xf numFmtId="166" fontId="21" fillId="0" borderId="84" xfId="1" applyFont="1" applyFill="1" applyBorder="1" applyAlignment="1">
      <alignment horizontal="right" vertical="top" shrinkToFit="1"/>
    </xf>
    <xf numFmtId="166" fontId="21" fillId="0" borderId="81" xfId="1" applyFont="1" applyFill="1" applyBorder="1" applyAlignment="1">
      <alignment horizontal="right" vertical="top" shrinkToFit="1"/>
    </xf>
    <xf numFmtId="166" fontId="21" fillId="0" borderId="40" xfId="1" applyFont="1" applyFill="1" applyBorder="1" applyAlignment="1">
      <alignment horizontal="right" vertical="top" shrinkToFit="1"/>
    </xf>
    <xf numFmtId="166" fontId="21" fillId="0" borderId="83" xfId="1" applyFont="1" applyFill="1" applyBorder="1" applyAlignment="1">
      <alignment horizontal="right" vertical="top" shrinkToFit="1"/>
    </xf>
    <xf numFmtId="0" fontId="58" fillId="0" borderId="0" xfId="0" applyFont="1" applyAlignment="1">
      <alignment horizontal="right"/>
    </xf>
    <xf numFmtId="0" fontId="59" fillId="0" borderId="0" xfId="0" applyFont="1" applyAlignment="1" applyProtection="1">
      <alignment horizontal="left" vertical="center" wrapText="1"/>
      <protection locked="0"/>
    </xf>
    <xf numFmtId="0" fontId="60" fillId="0" borderId="0" xfId="0" applyFont="1" applyAlignment="1" applyProtection="1">
      <alignment horizontal="left"/>
      <protection locked="0"/>
    </xf>
    <xf numFmtId="0" fontId="61" fillId="0" borderId="0" xfId="0" applyFont="1" applyAlignment="1">
      <alignment horizontal="right"/>
    </xf>
    <xf numFmtId="49" fontId="60" fillId="0" borderId="0" xfId="0" applyNumberFormat="1" applyFont="1" applyAlignment="1" applyProtection="1">
      <alignment horizontal="left"/>
      <protection locked="0"/>
    </xf>
    <xf numFmtId="49" fontId="56" fillId="0" borderId="50" xfId="0" applyNumberFormat="1" applyFont="1" applyBorder="1" applyAlignment="1">
      <alignment horizontal="left" vertical="center" wrapText="1"/>
    </xf>
    <xf numFmtId="49" fontId="56" fillId="0" borderId="26" xfId="0" applyNumberFormat="1" applyFont="1" applyBorder="1" applyAlignment="1">
      <alignment horizontal="left" vertical="center" wrapText="1"/>
    </xf>
    <xf numFmtId="4" fontId="57" fillId="0" borderId="52" xfId="0" applyNumberFormat="1" applyFont="1" applyBorder="1" applyAlignment="1" applyProtection="1">
      <alignment horizontal="right" vertical="center" shrinkToFit="1"/>
      <protection locked="0"/>
    </xf>
    <xf numFmtId="49" fontId="55" fillId="0" borderId="50" xfId="0" applyNumberFormat="1" applyFont="1" applyBorder="1" applyAlignment="1">
      <alignment horizontal="left" vertical="center" wrapText="1"/>
    </xf>
    <xf numFmtId="49" fontId="55" fillId="0" borderId="26" xfId="0" applyNumberFormat="1" applyFont="1" applyBorder="1" applyAlignment="1">
      <alignment horizontal="left" vertical="center" wrapText="1"/>
    </xf>
    <xf numFmtId="4" fontId="64" fillId="0" borderId="52" xfId="0" applyNumberFormat="1" applyFont="1" applyBorder="1" applyAlignment="1" applyProtection="1">
      <alignment horizontal="right" vertical="center" shrinkToFit="1"/>
      <protection locked="0"/>
    </xf>
    <xf numFmtId="49" fontId="24" fillId="0" borderId="53" xfId="0" applyNumberFormat="1" applyFont="1" applyBorder="1" applyAlignment="1">
      <alignment horizontal="left" vertical="center" wrapText="1"/>
    </xf>
    <xf numFmtId="49" fontId="24" fillId="0" borderId="54" xfId="0" applyNumberFormat="1" applyFont="1" applyBorder="1" applyAlignment="1">
      <alignment horizontal="left" vertical="center" wrapText="1"/>
    </xf>
    <xf numFmtId="49" fontId="56" fillId="0" borderId="54" xfId="0" applyNumberFormat="1" applyFont="1" applyBorder="1" applyAlignment="1">
      <alignment horizontal="left" vertical="center" wrapText="1"/>
    </xf>
    <xf numFmtId="4" fontId="57" fillId="0" borderId="56" xfId="0" applyNumberFormat="1" applyFont="1" applyBorder="1" applyAlignment="1" applyProtection="1">
      <alignment horizontal="right" vertical="center" shrinkToFit="1"/>
      <protection locked="0"/>
    </xf>
    <xf numFmtId="0" fontId="58" fillId="0" borderId="0" xfId="3" applyFont="1" applyAlignment="1">
      <alignment horizontal="right"/>
    </xf>
    <xf numFmtId="0" fontId="59" fillId="0" borderId="0" xfId="3" applyFont="1" applyAlignment="1" applyProtection="1">
      <alignment horizontal="left" vertical="center" wrapText="1"/>
      <protection locked="0"/>
    </xf>
    <xf numFmtId="0" fontId="60" fillId="0" borderId="0" xfId="3" applyFont="1" applyAlignment="1" applyProtection="1">
      <alignment horizontal="left"/>
      <protection locked="0"/>
    </xf>
    <xf numFmtId="0" fontId="61" fillId="0" borderId="0" xfId="3" applyFont="1" applyAlignment="1">
      <alignment horizontal="right"/>
    </xf>
    <xf numFmtId="49" fontId="60" fillId="0" borderId="0" xfId="3" applyNumberFormat="1" applyFont="1" applyAlignment="1" applyProtection="1">
      <alignment horizontal="left"/>
      <protection locked="0"/>
    </xf>
    <xf numFmtId="0" fontId="25" fillId="0" borderId="0" xfId="3" applyFont="1"/>
    <xf numFmtId="0" fontId="18" fillId="0" borderId="0" xfId="3" applyFont="1" applyAlignment="1">
      <alignment vertical="center"/>
    </xf>
    <xf numFmtId="0" fontId="18" fillId="0" borderId="0" xfId="3" applyFont="1"/>
    <xf numFmtId="0" fontId="43" fillId="0" borderId="15" xfId="3" applyFont="1" applyBorder="1" applyAlignment="1" applyProtection="1">
      <alignment horizontal="center" vertical="center" wrapText="1"/>
      <protection locked="0"/>
    </xf>
    <xf numFmtId="0" fontId="43" fillId="0" borderId="19" xfId="3" applyFont="1" applyBorder="1" applyAlignment="1" applyProtection="1">
      <alignment horizontal="center" vertical="center" wrapText="1"/>
      <protection locked="0"/>
    </xf>
    <xf numFmtId="49" fontId="43" fillId="0" borderId="44" xfId="3" applyNumberFormat="1" applyFont="1" applyBorder="1" applyAlignment="1" applyProtection="1">
      <alignment horizontal="center" vertical="center" wrapText="1"/>
      <protection locked="0"/>
    </xf>
    <xf numFmtId="0" fontId="43" fillId="0" borderId="19" xfId="3" applyFont="1" applyBorder="1" applyAlignment="1" applyProtection="1">
      <alignment horizontal="center" vertical="center"/>
      <protection locked="0"/>
    </xf>
    <xf numFmtId="0" fontId="43" fillId="0" borderId="20" xfId="3" applyFont="1" applyBorder="1" applyAlignment="1" applyProtection="1">
      <alignment horizontal="center" vertical="center" wrapText="1"/>
      <protection locked="0"/>
    </xf>
    <xf numFmtId="0" fontId="18" fillId="0" borderId="0" xfId="3" applyFont="1" applyAlignment="1">
      <alignment horizontal="center" vertical="center"/>
    </xf>
    <xf numFmtId="0" fontId="44" fillId="4" borderId="60" xfId="3" applyFont="1" applyFill="1" applyBorder="1" applyAlignment="1" applyProtection="1">
      <alignment horizontal="center" vertical="center" wrapText="1"/>
      <protection locked="0" hidden="1"/>
    </xf>
    <xf numFmtId="0" fontId="44" fillId="4" borderId="61" xfId="3" applyFont="1" applyFill="1" applyBorder="1" applyAlignment="1" applyProtection="1">
      <alignment horizontal="center" vertical="center" wrapText="1"/>
      <protection locked="0" hidden="1"/>
    </xf>
    <xf numFmtId="0" fontId="44" fillId="4" borderId="62" xfId="3" applyFont="1" applyFill="1" applyBorder="1" applyAlignment="1" applyProtection="1">
      <alignment horizontal="center" vertical="center" wrapText="1"/>
      <protection locked="0" hidden="1"/>
    </xf>
    <xf numFmtId="0" fontId="31" fillId="0" borderId="0" xfId="3" applyFont="1" applyBorder="1" applyAlignment="1">
      <alignment horizontal="center" vertical="center"/>
    </xf>
    <xf numFmtId="0" fontId="25" fillId="0" borderId="0" xfId="3" applyFont="1" applyBorder="1" applyAlignment="1">
      <alignment horizontal="center" vertical="center"/>
    </xf>
    <xf numFmtId="0" fontId="17" fillId="2" borderId="46" xfId="3" applyFont="1" applyFill="1" applyBorder="1" applyAlignment="1" applyProtection="1">
      <alignment horizontal="left" vertical="center" wrapText="1"/>
      <protection locked="0"/>
    </xf>
    <xf numFmtId="0" fontId="9" fillId="2" borderId="48" xfId="3" applyFont="1" applyFill="1" applyBorder="1" applyAlignment="1" applyProtection="1">
      <alignment horizontal="left" vertical="center"/>
      <protection locked="0"/>
    </xf>
    <xf numFmtId="0" fontId="9" fillId="2" borderId="49" xfId="3" applyFont="1" applyFill="1" applyBorder="1" applyAlignment="1" applyProtection="1">
      <alignment horizontal="left" vertical="center"/>
      <protection locked="0"/>
    </xf>
    <xf numFmtId="0" fontId="31" fillId="0" borderId="0" xfId="3" applyFont="1" applyAlignment="1">
      <alignment vertical="center"/>
    </xf>
    <xf numFmtId="49" fontId="18" fillId="0" borderId="63" xfId="3" applyNumberFormat="1" applyFont="1" applyBorder="1" applyAlignment="1">
      <alignment horizontal="left" vertical="center" wrapText="1"/>
    </xf>
    <xf numFmtId="49" fontId="18" fillId="0" borderId="64" xfId="3" applyNumberFormat="1" applyFont="1" applyBorder="1" applyAlignment="1">
      <alignment horizontal="left" vertical="center" wrapText="1"/>
    </xf>
    <xf numFmtId="49" fontId="43" fillId="0" borderId="64" xfId="3" applyNumberFormat="1" applyFont="1" applyBorder="1" applyAlignment="1">
      <alignment horizontal="left" vertical="center" wrapText="1"/>
    </xf>
    <xf numFmtId="4" fontId="46" fillId="0" borderId="64" xfId="3" applyNumberFormat="1" applyFont="1" applyBorder="1" applyAlignment="1">
      <alignment horizontal="right" vertical="center" shrinkToFit="1"/>
    </xf>
    <xf numFmtId="167" fontId="23" fillId="0" borderId="65" xfId="3" applyNumberFormat="1" applyFont="1" applyBorder="1" applyAlignment="1">
      <alignment horizontal="right" vertical="center"/>
    </xf>
    <xf numFmtId="49" fontId="18" fillId="0" borderId="50" xfId="3" applyNumberFormat="1" applyFont="1" applyBorder="1" applyAlignment="1">
      <alignment horizontal="left" vertical="center" wrapText="1"/>
    </xf>
    <xf numFmtId="49" fontId="18" fillId="0" borderId="26" xfId="3" applyNumberFormat="1" applyFont="1" applyBorder="1" applyAlignment="1">
      <alignment horizontal="left" vertical="center" wrapText="1"/>
    </xf>
    <xf numFmtId="49" fontId="43" fillId="0" borderId="26" xfId="3" applyNumberFormat="1" applyFont="1" applyBorder="1" applyAlignment="1">
      <alignment horizontal="left" vertical="center" wrapText="1"/>
    </xf>
    <xf numFmtId="4" fontId="46" fillId="0" borderId="26" xfId="3" applyNumberFormat="1" applyFont="1" applyBorder="1" applyAlignment="1">
      <alignment horizontal="right" vertical="center" shrinkToFit="1"/>
    </xf>
    <xf numFmtId="167" fontId="23" fillId="0" borderId="52" xfId="3" applyNumberFormat="1" applyFont="1" applyBorder="1" applyAlignment="1">
      <alignment horizontal="right" vertical="center"/>
    </xf>
    <xf numFmtId="4" fontId="23" fillId="0" borderId="26" xfId="3" applyNumberFormat="1" applyFont="1" applyBorder="1" applyAlignment="1" applyProtection="1">
      <alignment horizontal="right" vertical="center" shrinkToFit="1"/>
      <protection locked="0"/>
    </xf>
    <xf numFmtId="49" fontId="18" fillId="0" borderId="50" xfId="3" applyNumberFormat="1" applyFont="1" applyBorder="1" applyAlignment="1">
      <alignment horizontal="left" vertical="center" shrinkToFit="1"/>
    </xf>
    <xf numFmtId="0" fontId="24" fillId="0" borderId="0" xfId="3" applyFont="1" applyAlignment="1">
      <alignment vertical="center"/>
    </xf>
    <xf numFmtId="49" fontId="39" fillId="0" borderId="26" xfId="3" applyNumberFormat="1" applyFont="1" applyBorder="1" applyAlignment="1">
      <alignment horizontal="left" vertical="center" wrapText="1"/>
    </xf>
    <xf numFmtId="49" fontId="24" fillId="0" borderId="50" xfId="3" applyNumberFormat="1" applyFont="1" applyBorder="1" applyAlignment="1">
      <alignment horizontal="left" vertical="center" wrapText="1"/>
    </xf>
    <xf numFmtId="49" fontId="24" fillId="0" borderId="26" xfId="3" applyNumberFormat="1" applyFont="1" applyBorder="1" applyAlignment="1">
      <alignment horizontal="left" vertical="center" wrapText="1"/>
    </xf>
    <xf numFmtId="49" fontId="56" fillId="0" borderId="26" xfId="3" applyNumberFormat="1" applyFont="1" applyBorder="1" applyAlignment="1">
      <alignment horizontal="left" vertical="center" wrapText="1"/>
    </xf>
    <xf numFmtId="4" fontId="57" fillId="0" borderId="26" xfId="3" applyNumberFormat="1" applyFont="1" applyBorder="1" applyAlignment="1" applyProtection="1">
      <alignment horizontal="right" vertical="center" shrinkToFit="1"/>
      <protection locked="0"/>
    </xf>
    <xf numFmtId="167" fontId="57" fillId="0" borderId="52" xfId="3" applyNumberFormat="1" applyFont="1" applyBorder="1" applyAlignment="1">
      <alignment horizontal="right" vertical="center"/>
    </xf>
    <xf numFmtId="0" fontId="24" fillId="0" borderId="0" xfId="3" applyFont="1" applyAlignment="1">
      <alignment vertical="center" wrapText="1"/>
    </xf>
    <xf numFmtId="49" fontId="35" fillId="0" borderId="50" xfId="3" applyNumberFormat="1" applyFont="1" applyBorder="1" applyAlignment="1">
      <alignment horizontal="left" vertical="center" wrapText="1"/>
    </xf>
    <xf numFmtId="49" fontId="35" fillId="0" borderId="26" xfId="3" applyNumberFormat="1" applyFont="1" applyBorder="1" applyAlignment="1">
      <alignment horizontal="left" vertical="center" wrapText="1"/>
    </xf>
    <xf numFmtId="49" fontId="67" fillId="0" borderId="26" xfId="3" applyNumberFormat="1" applyFont="1" applyBorder="1" applyAlignment="1">
      <alignment horizontal="left" vertical="center" wrapText="1"/>
    </xf>
    <xf numFmtId="4" fontId="68" fillId="0" borderId="26" xfId="3" applyNumberFormat="1" applyFont="1" applyBorder="1" applyAlignment="1">
      <alignment horizontal="right" vertical="center" shrinkToFit="1"/>
    </xf>
    <xf numFmtId="167" fontId="69" fillId="0" borderId="52" xfId="3" applyNumberFormat="1" applyFont="1" applyBorder="1" applyAlignment="1">
      <alignment horizontal="right" vertical="center"/>
    </xf>
    <xf numFmtId="0" fontId="70" fillId="0" borderId="0" xfId="3" applyFont="1" applyAlignment="1">
      <alignment vertical="center"/>
    </xf>
    <xf numFmtId="4" fontId="69" fillId="0" borderId="26" xfId="3" applyNumberFormat="1" applyFont="1" applyBorder="1" applyAlignment="1" applyProtection="1">
      <alignment horizontal="right" vertical="center" shrinkToFit="1"/>
      <protection locked="0"/>
    </xf>
    <xf numFmtId="49" fontId="18" fillId="0" borderId="26" xfId="3" applyNumberFormat="1" applyFont="1" applyBorder="1" applyAlignment="1">
      <alignment horizontal="left" vertical="center" wrapText="1" shrinkToFit="1"/>
    </xf>
    <xf numFmtId="4" fontId="18" fillId="0" borderId="0" xfId="3" applyNumberFormat="1" applyFont="1" applyAlignment="1">
      <alignment vertical="center"/>
    </xf>
    <xf numFmtId="0" fontId="18" fillId="0" borderId="0" xfId="3" applyFont="1" applyAlignment="1">
      <alignment vertical="center" wrapText="1"/>
    </xf>
    <xf numFmtId="0" fontId="17" fillId="2" borderId="46" xfId="3" applyFont="1" applyFill="1" applyBorder="1" applyAlignment="1">
      <alignment horizontal="left" vertical="center" wrapText="1"/>
    </xf>
    <xf numFmtId="0" fontId="9" fillId="2" borderId="48" xfId="3" applyFont="1" applyFill="1" applyBorder="1" applyAlignment="1">
      <alignment horizontal="left" vertical="center"/>
    </xf>
    <xf numFmtId="0" fontId="9" fillId="2" borderId="49" xfId="3" applyFont="1" applyFill="1" applyBorder="1" applyAlignment="1">
      <alignment horizontal="left" vertical="center"/>
    </xf>
    <xf numFmtId="49" fontId="18" fillId="0" borderId="53" xfId="3" applyNumberFormat="1" applyFont="1" applyBorder="1" applyAlignment="1">
      <alignment horizontal="left" vertical="center" wrapText="1"/>
    </xf>
    <xf numFmtId="49" fontId="18" fillId="0" borderId="54" xfId="3" applyNumberFormat="1" applyFont="1" applyBorder="1" applyAlignment="1">
      <alignment horizontal="left" vertical="center" wrapText="1"/>
    </xf>
    <xf numFmtId="49" fontId="43" fillId="0" borderId="54" xfId="3" applyNumberFormat="1" applyFont="1" applyBorder="1" applyAlignment="1">
      <alignment horizontal="left" vertical="center" wrapText="1"/>
    </xf>
    <xf numFmtId="4" fontId="23" fillId="0" borderId="54" xfId="3" applyNumberFormat="1" applyFont="1" applyBorder="1" applyAlignment="1" applyProtection="1">
      <alignment horizontal="right" vertical="center" shrinkToFit="1"/>
      <protection locked="0"/>
    </xf>
    <xf numFmtId="167" fontId="23" fillId="0" borderId="56" xfId="3" applyNumberFormat="1" applyFont="1" applyBorder="1" applyAlignment="1">
      <alignment horizontal="right" vertical="center"/>
    </xf>
    <xf numFmtId="49" fontId="18" fillId="2" borderId="48" xfId="3" applyNumberFormat="1" applyFont="1" applyFill="1" applyBorder="1" applyAlignment="1">
      <alignment horizontal="left" vertical="center"/>
    </xf>
    <xf numFmtId="4" fontId="23" fillId="2" borderId="48" xfId="3" applyNumberFormat="1" applyFont="1" applyFill="1" applyBorder="1" applyAlignment="1">
      <alignment horizontal="left" vertical="center"/>
    </xf>
    <xf numFmtId="4" fontId="23" fillId="2" borderId="48" xfId="3" applyNumberFormat="1" applyFont="1" applyFill="1" applyBorder="1" applyAlignment="1">
      <alignment vertical="center"/>
    </xf>
    <xf numFmtId="0" fontId="23" fillId="2" borderId="49" xfId="3" applyFont="1" applyFill="1" applyBorder="1" applyAlignment="1">
      <alignment vertical="center"/>
    </xf>
    <xf numFmtId="49" fontId="35" fillId="0" borderId="26" xfId="3" applyNumberFormat="1" applyFont="1" applyBorder="1" applyAlignment="1">
      <alignment horizontal="left" vertical="center" wrapText="1" shrinkToFit="1"/>
    </xf>
    <xf numFmtId="49" fontId="24" fillId="0" borderId="26" xfId="3" applyNumberFormat="1" applyFont="1" applyBorder="1" applyAlignment="1">
      <alignment horizontal="left" vertical="center" wrapText="1" shrinkToFit="1"/>
    </xf>
    <xf numFmtId="49" fontId="24" fillId="0" borderId="66" xfId="3" applyNumberFormat="1" applyFont="1" applyBorder="1" applyAlignment="1">
      <alignment horizontal="left" vertical="center" wrapText="1"/>
    </xf>
    <xf numFmtId="49" fontId="24" fillId="0" borderId="36" xfId="3" applyNumberFormat="1" applyFont="1" applyBorder="1" applyAlignment="1">
      <alignment horizontal="left" vertical="center" wrapText="1" shrinkToFit="1"/>
    </xf>
    <xf numFmtId="49" fontId="56" fillId="0" borderId="36" xfId="3" applyNumberFormat="1" applyFont="1" applyBorder="1" applyAlignment="1">
      <alignment horizontal="left" vertical="center" wrapText="1"/>
    </xf>
    <xf numFmtId="4" fontId="57" fillId="0" borderId="36" xfId="3" applyNumberFormat="1" applyFont="1" applyBorder="1" applyAlignment="1" applyProtection="1">
      <alignment horizontal="right" vertical="center" shrinkToFit="1"/>
      <protection locked="0"/>
    </xf>
    <xf numFmtId="167" fontId="23" fillId="0" borderId="67" xfId="3" applyNumberFormat="1" applyFont="1" applyBorder="1" applyAlignment="1">
      <alignment horizontal="right" vertical="center"/>
    </xf>
    <xf numFmtId="0" fontId="24" fillId="0" borderId="53" xfId="3" applyFont="1" applyBorder="1" applyAlignment="1">
      <alignment horizontal="left" vertical="center" wrapText="1"/>
    </xf>
    <xf numFmtId="0" fontId="24" fillId="0" borderId="54" xfId="3" applyFont="1" applyBorder="1" applyAlignment="1">
      <alignment horizontal="left" vertical="center" wrapText="1"/>
    </xf>
    <xf numFmtId="49" fontId="56" fillId="0" borderId="68" xfId="3" applyNumberFormat="1" applyFont="1" applyBorder="1" applyAlignment="1">
      <alignment horizontal="left" vertical="center" wrapText="1"/>
    </xf>
    <xf numFmtId="4" fontId="57" fillId="0" borderId="54" xfId="3" applyNumberFormat="1" applyFont="1" applyBorder="1" applyAlignment="1" applyProtection="1">
      <alignment horizontal="right" vertical="center" shrinkToFit="1"/>
      <protection locked="0"/>
    </xf>
    <xf numFmtId="4" fontId="57" fillId="0" borderId="56" xfId="3" applyNumberFormat="1" applyFont="1" applyBorder="1" applyAlignment="1" applyProtection="1">
      <alignment horizontal="right" vertical="center" shrinkToFit="1"/>
      <protection locked="0"/>
    </xf>
    <xf numFmtId="0" fontId="24" fillId="0" borderId="53" xfId="3" applyFont="1" applyBorder="1" applyAlignment="1">
      <alignment horizontal="right" vertical="center" wrapText="1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 wrapText="1"/>
    </xf>
    <xf numFmtId="49" fontId="18" fillId="0" borderId="0" xfId="3" applyNumberFormat="1" applyFont="1" applyAlignment="1">
      <alignment horizontal="left" vertical="center"/>
    </xf>
    <xf numFmtId="0" fontId="23" fillId="0" borderId="0" xfId="3" applyFont="1" applyAlignment="1">
      <alignment vertical="center"/>
    </xf>
    <xf numFmtId="0" fontId="18" fillId="0" borderId="0" xfId="3" applyFont="1" applyAlignment="1">
      <alignment horizontal="left"/>
    </xf>
    <xf numFmtId="0" fontId="18" fillId="0" borderId="0" xfId="3" applyFont="1" applyAlignment="1">
      <alignment horizontal="left" wrapText="1"/>
    </xf>
    <xf numFmtId="49" fontId="18" fillId="0" borderId="0" xfId="3" applyNumberFormat="1" applyFont="1" applyAlignment="1">
      <alignment horizontal="left"/>
    </xf>
    <xf numFmtId="0" fontId="23" fillId="0" borderId="0" xfId="3" applyFont="1"/>
    <xf numFmtId="0" fontId="25" fillId="0" borderId="0" xfId="3" applyFont="1" applyAlignment="1">
      <alignment horizontal="center" vertical="center"/>
    </xf>
    <xf numFmtId="0" fontId="27" fillId="0" borderId="21" xfId="3" applyFont="1" applyBorder="1" applyAlignment="1" applyProtection="1">
      <alignment horizontal="center" vertical="center" wrapText="1"/>
      <protection locked="0"/>
    </xf>
    <xf numFmtId="0" fontId="27" fillId="0" borderId="43" xfId="3" applyFont="1" applyBorder="1" applyAlignment="1" applyProtection="1">
      <alignment horizontal="center" vertical="center" wrapText="1"/>
      <protection locked="0"/>
    </xf>
    <xf numFmtId="49" fontId="17" fillId="0" borderId="44" xfId="3" applyNumberFormat="1" applyFont="1" applyBorder="1" applyAlignment="1" applyProtection="1">
      <alignment horizontal="center" vertical="center" wrapText="1"/>
      <protection locked="0"/>
    </xf>
    <xf numFmtId="0" fontId="27" fillId="0" borderId="20" xfId="3" applyFont="1" applyBorder="1" applyAlignment="1" applyProtection="1">
      <alignment horizontal="center" vertical="center" wrapText="1"/>
      <protection locked="0"/>
    </xf>
    <xf numFmtId="1" fontId="29" fillId="3" borderId="15" xfId="3" applyNumberFormat="1" applyFont="1" applyFill="1" applyBorder="1" applyAlignment="1">
      <alignment horizontal="center" vertical="center" wrapText="1"/>
    </xf>
    <xf numFmtId="1" fontId="29" fillId="3" borderId="19" xfId="3" applyNumberFormat="1" applyFont="1" applyFill="1" applyBorder="1" applyAlignment="1">
      <alignment horizontal="center" vertical="center" wrapText="1"/>
    </xf>
    <xf numFmtId="49" fontId="30" fillId="3" borderId="18" xfId="3" applyNumberFormat="1" applyFont="1" applyFill="1" applyBorder="1" applyAlignment="1">
      <alignment horizontal="center" vertical="center" wrapText="1"/>
    </xf>
    <xf numFmtId="1" fontId="29" fillId="3" borderId="19" xfId="3" applyNumberFormat="1" applyFont="1" applyFill="1" applyBorder="1" applyAlignment="1">
      <alignment horizontal="center" vertical="center"/>
    </xf>
    <xf numFmtId="1" fontId="29" fillId="3" borderId="45" xfId="3" applyNumberFormat="1" applyFont="1" applyFill="1" applyBorder="1" applyAlignment="1">
      <alignment horizontal="center" vertical="center"/>
    </xf>
    <xf numFmtId="49" fontId="31" fillId="0" borderId="50" xfId="3" applyNumberFormat="1" applyFont="1" applyBorder="1" applyAlignment="1">
      <alignment horizontal="left" vertical="center" wrapText="1"/>
    </xf>
    <xf numFmtId="49" fontId="31" fillId="0" borderId="26" xfId="3" applyNumberFormat="1" applyFont="1" applyBorder="1" applyAlignment="1">
      <alignment horizontal="left" vertical="center" wrapText="1"/>
    </xf>
    <xf numFmtId="49" fontId="17" fillId="0" borderId="51" xfId="3" applyNumberFormat="1" applyFont="1" applyBorder="1" applyAlignment="1">
      <alignment horizontal="left" vertical="center" wrapText="1"/>
    </xf>
    <xf numFmtId="4" fontId="21" fillId="0" borderId="26" xfId="3" applyNumberFormat="1" applyFont="1" applyBorder="1" applyAlignment="1">
      <alignment horizontal="right" vertical="center" shrinkToFit="1"/>
    </xf>
    <xf numFmtId="167" fontId="34" fillId="0" borderId="52" xfId="3" applyNumberFormat="1" applyFont="1" applyBorder="1" applyAlignment="1">
      <alignment horizontal="right" vertical="center"/>
    </xf>
    <xf numFmtId="0" fontId="24" fillId="0" borderId="0" xfId="3" applyFont="1"/>
    <xf numFmtId="4" fontId="34" fillId="0" borderId="26" xfId="3" applyNumberFormat="1" applyFont="1" applyBorder="1" applyAlignment="1" applyProtection="1">
      <alignment horizontal="right" vertical="center" shrinkToFit="1"/>
      <protection locked="0"/>
    </xf>
    <xf numFmtId="49" fontId="31" fillId="0" borderId="26" xfId="3" applyNumberFormat="1" applyFont="1" applyBorder="1" applyAlignment="1">
      <alignment horizontal="left" vertical="center" wrapText="1" shrinkToFit="1"/>
    </xf>
    <xf numFmtId="49" fontId="72" fillId="0" borderId="50" xfId="3" applyNumberFormat="1" applyFont="1" applyBorder="1" applyAlignment="1">
      <alignment horizontal="left" vertical="center" wrapText="1"/>
    </xf>
    <xf numFmtId="49" fontId="72" fillId="0" borderId="26" xfId="3" applyNumberFormat="1" applyFont="1" applyBorder="1" applyAlignment="1">
      <alignment horizontal="left" vertical="center" wrapText="1"/>
    </xf>
    <xf numFmtId="49" fontId="73" fillId="0" borderId="51" xfId="3" applyNumberFormat="1" applyFont="1" applyBorder="1" applyAlignment="1">
      <alignment horizontal="left" vertical="center" wrapText="1"/>
    </xf>
    <xf numFmtId="4" fontId="74" fillId="0" borderId="26" xfId="3" applyNumberFormat="1" applyFont="1" applyBorder="1" applyAlignment="1" applyProtection="1">
      <alignment horizontal="right" vertical="center" shrinkToFit="1"/>
      <protection locked="0"/>
    </xf>
    <xf numFmtId="167" fontId="74" fillId="0" borderId="52" xfId="3" applyNumberFormat="1" applyFont="1" applyBorder="1" applyAlignment="1">
      <alignment horizontal="right" vertical="center"/>
    </xf>
    <xf numFmtId="0" fontId="70" fillId="0" borderId="0" xfId="3" applyFont="1"/>
    <xf numFmtId="49" fontId="56" fillId="0" borderId="51" xfId="3" applyNumberFormat="1" applyFont="1" applyBorder="1" applyAlignment="1">
      <alignment horizontal="left" vertical="center" wrapText="1"/>
    </xf>
    <xf numFmtId="49" fontId="37" fillId="0" borderId="26" xfId="3" applyNumberFormat="1" applyFont="1" applyBorder="1" applyAlignment="1">
      <alignment horizontal="left" vertical="center" wrapText="1"/>
    </xf>
    <xf numFmtId="49" fontId="31" fillId="0" borderId="53" xfId="3" applyNumberFormat="1" applyFont="1" applyBorder="1" applyAlignment="1">
      <alignment horizontal="left" vertical="center" wrapText="1"/>
    </xf>
    <xf numFmtId="49" fontId="31" fillId="0" borderId="54" xfId="3" applyNumberFormat="1" applyFont="1" applyBorder="1" applyAlignment="1">
      <alignment horizontal="left" vertical="center" wrapText="1"/>
    </xf>
    <xf numFmtId="49" fontId="17" fillId="0" borderId="55" xfId="3" applyNumberFormat="1" applyFont="1" applyBorder="1" applyAlignment="1">
      <alignment horizontal="left" vertical="center" wrapText="1"/>
    </xf>
    <xf numFmtId="4" fontId="34" fillId="0" borderId="54" xfId="3" applyNumberFormat="1" applyFont="1" applyBorder="1" applyAlignment="1" applyProtection="1">
      <alignment horizontal="right" vertical="center" shrinkToFit="1"/>
      <protection locked="0"/>
    </xf>
    <xf numFmtId="167" fontId="34" fillId="0" borderId="56" xfId="3" applyNumberFormat="1" applyFont="1" applyBorder="1" applyAlignment="1">
      <alignment horizontal="right" vertical="center"/>
    </xf>
    <xf numFmtId="0" fontId="32" fillId="2" borderId="46" xfId="3" applyFont="1" applyFill="1" applyBorder="1" applyAlignment="1">
      <alignment horizontal="left" vertical="center" wrapText="1"/>
    </xf>
    <xf numFmtId="4" fontId="9" fillId="2" borderId="48" xfId="3" applyNumberFormat="1" applyFont="1" applyFill="1" applyBorder="1" applyAlignment="1">
      <alignment horizontal="left" vertical="center"/>
    </xf>
    <xf numFmtId="0" fontId="38" fillId="0" borderId="0" xfId="3" applyFont="1"/>
    <xf numFmtId="49" fontId="31" fillId="0" borderId="50" xfId="3" applyNumberFormat="1" applyFont="1" applyBorder="1" applyAlignment="1">
      <alignment horizontal="left" vertical="center" shrinkToFit="1"/>
    </xf>
    <xf numFmtId="49" fontId="17" fillId="0" borderId="51" xfId="3" applyNumberFormat="1" applyFont="1" applyBorder="1" applyAlignment="1">
      <alignment horizontal="left" vertical="center" shrinkToFit="1"/>
    </xf>
    <xf numFmtId="4" fontId="21" fillId="0" borderId="54" xfId="3" applyNumberFormat="1" applyFont="1" applyBorder="1" applyAlignment="1">
      <alignment horizontal="right" vertical="center" shrinkToFit="1"/>
    </xf>
    <xf numFmtId="49" fontId="72" fillId="0" borderId="26" xfId="3" applyNumberFormat="1" applyFont="1" applyBorder="1" applyAlignment="1">
      <alignment horizontal="left" vertical="center" wrapText="1" shrinkToFit="1"/>
    </xf>
    <xf numFmtId="49" fontId="37" fillId="0" borderId="26" xfId="3" applyNumberFormat="1" applyFont="1" applyBorder="1" applyAlignment="1">
      <alignment horizontal="left" vertical="center" wrapText="1" shrinkToFit="1"/>
    </xf>
    <xf numFmtId="3" fontId="34" fillId="0" borderId="26" xfId="3" applyNumberFormat="1" applyFont="1" applyBorder="1" applyAlignment="1" applyProtection="1">
      <alignment horizontal="right" vertical="center" shrinkToFit="1"/>
      <protection locked="0"/>
    </xf>
    <xf numFmtId="49" fontId="31" fillId="0" borderId="50" xfId="3" applyNumberFormat="1" applyFont="1" applyFill="1" applyBorder="1" applyAlignment="1">
      <alignment horizontal="left" vertical="center" wrapText="1"/>
    </xf>
    <xf numFmtId="49" fontId="31" fillId="0" borderId="26" xfId="3" applyNumberFormat="1" applyFont="1" applyFill="1" applyBorder="1" applyAlignment="1">
      <alignment horizontal="left" vertical="center" wrapText="1"/>
    </xf>
    <xf numFmtId="49" fontId="17" fillId="0" borderId="51" xfId="3" applyNumberFormat="1" applyFont="1" applyFill="1" applyBorder="1" applyAlignment="1">
      <alignment horizontal="left" vertical="center" wrapText="1"/>
    </xf>
    <xf numFmtId="49" fontId="17" fillId="2" borderId="17" xfId="3" applyNumberFormat="1" applyFont="1" applyFill="1" applyBorder="1" applyAlignment="1">
      <alignment horizontal="left" vertical="center"/>
    </xf>
    <xf numFmtId="49" fontId="9" fillId="2" borderId="17" xfId="3" applyNumberFormat="1" applyFont="1" applyFill="1" applyBorder="1" applyAlignment="1">
      <alignment horizontal="left" vertical="center"/>
    </xf>
    <xf numFmtId="49" fontId="9" fillId="2" borderId="58" xfId="3" applyNumberFormat="1" applyFont="1" applyFill="1" applyBorder="1" applyAlignment="1">
      <alignment horizontal="left" vertical="center"/>
    </xf>
    <xf numFmtId="0" fontId="27" fillId="0" borderId="15" xfId="3" applyFont="1" applyBorder="1" applyAlignment="1">
      <alignment horizontal="left" vertical="center" wrapText="1"/>
    </xf>
    <xf numFmtId="0" fontId="27" fillId="0" borderId="19" xfId="3" applyFont="1" applyBorder="1" applyAlignment="1">
      <alignment horizontal="left" vertical="center" wrapText="1"/>
    </xf>
    <xf numFmtId="49" fontId="17" fillId="0" borderId="18" xfId="3" applyNumberFormat="1" applyFont="1" applyBorder="1" applyAlignment="1">
      <alignment horizontal="left" vertical="center" wrapText="1"/>
    </xf>
    <xf numFmtId="0" fontId="27" fillId="0" borderId="20" xfId="3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49" fontId="31" fillId="0" borderId="59" xfId="3" applyNumberFormat="1" applyFont="1" applyBorder="1" applyAlignment="1">
      <alignment horizontal="left" vertical="center" wrapText="1"/>
    </xf>
    <xf numFmtId="49" fontId="31" fillId="0" borderId="48" xfId="3" applyNumberFormat="1" applyFont="1" applyBorder="1" applyAlignment="1">
      <alignment horizontal="left" vertical="center" wrapText="1"/>
    </xf>
    <xf numFmtId="49" fontId="17" fillId="0" borderId="47" xfId="3" applyNumberFormat="1" applyFont="1" applyBorder="1" applyAlignment="1">
      <alignment horizontal="left" vertical="center" wrapText="1"/>
    </xf>
    <xf numFmtId="4" fontId="34" fillId="0" borderId="49" xfId="3" applyNumberFormat="1" applyFont="1" applyBorder="1" applyAlignment="1" applyProtection="1">
      <alignment horizontal="right" vertical="center" shrinkToFit="1"/>
      <protection locked="0"/>
    </xf>
    <xf numFmtId="4" fontId="34" fillId="0" borderId="52" xfId="3" applyNumberFormat="1" applyFont="1" applyBorder="1" applyAlignment="1" applyProtection="1">
      <alignment horizontal="right" vertical="center" shrinkToFit="1"/>
      <protection locked="0"/>
    </xf>
    <xf numFmtId="4" fontId="34" fillId="0" borderId="56" xfId="3" applyNumberFormat="1" applyFont="1" applyBorder="1" applyAlignment="1" applyProtection="1">
      <alignment horizontal="right" vertical="center" shrinkToFit="1"/>
      <protection locked="0"/>
    </xf>
    <xf numFmtId="0" fontId="31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 wrapText="1"/>
    </xf>
    <xf numFmtId="49" fontId="17" fillId="0" borderId="0" xfId="3" applyNumberFormat="1" applyFont="1" applyAlignment="1">
      <alignment horizontal="left" vertical="center"/>
    </xf>
    <xf numFmtId="0" fontId="34" fillId="0" borderId="0" xfId="3" applyFont="1" applyAlignment="1">
      <alignment vertical="center"/>
    </xf>
    <xf numFmtId="0" fontId="25" fillId="0" borderId="0" xfId="3" applyFont="1" applyAlignment="1">
      <alignment horizontal="left"/>
    </xf>
    <xf numFmtId="0" fontId="25" fillId="0" borderId="0" xfId="3" applyFont="1" applyAlignment="1">
      <alignment horizontal="left" vertical="center" wrapText="1"/>
    </xf>
    <xf numFmtId="0" fontId="40" fillId="0" borderId="0" xfId="3" applyFont="1"/>
    <xf numFmtId="0" fontId="28" fillId="0" borderId="0" xfId="3" applyFont="1" applyFill="1" applyAlignment="1">
      <alignment horizontal="left" vertical="center"/>
    </xf>
    <xf numFmtId="0" fontId="57" fillId="0" borderId="0" xfId="0" applyFont="1" applyAlignment="1" applyProtection="1">
      <alignment horizontal="center" vertical="top" wrapText="1"/>
      <protection hidden="1"/>
    </xf>
    <xf numFmtId="0" fontId="23" fillId="0" borderId="0" xfId="0" applyFont="1" applyAlignment="1" applyProtection="1">
      <alignment horizontal="center" vertical="top" wrapText="1"/>
      <protection hidden="1"/>
    </xf>
    <xf numFmtId="0" fontId="17" fillId="2" borderId="16" xfId="0" applyFont="1" applyFill="1" applyBorder="1" applyAlignment="1">
      <alignment horizontal="center" vertical="center" wrapText="1"/>
    </xf>
    <xf numFmtId="0" fontId="18" fillId="0" borderId="17" xfId="0" applyFont="1" applyBorder="1"/>
    <xf numFmtId="0" fontId="18" fillId="0" borderId="18" xfId="0" applyFont="1" applyBorder="1"/>
    <xf numFmtId="49" fontId="9" fillId="0" borderId="21" xfId="0" applyNumberFormat="1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31" xfId="0" applyFont="1" applyBorder="1"/>
    <xf numFmtId="49" fontId="19" fillId="0" borderId="22" xfId="0" applyNumberFormat="1" applyFont="1" applyBorder="1" applyAlignment="1">
      <alignment horizontal="left" vertical="center"/>
    </xf>
    <xf numFmtId="0" fontId="2" fillId="0" borderId="23" xfId="0" applyFont="1" applyBorder="1"/>
    <xf numFmtId="0" fontId="2" fillId="0" borderId="24" xfId="0" applyFont="1" applyBorder="1"/>
    <xf numFmtId="49" fontId="19" fillId="0" borderId="28" xfId="0" applyNumberFormat="1" applyFont="1" applyBorder="1" applyAlignment="1">
      <alignment horizontal="left" vertical="center"/>
    </xf>
    <xf numFmtId="0" fontId="2" fillId="0" borderId="9" xfId="0" applyFont="1" applyBorder="1"/>
    <xf numFmtId="0" fontId="2" fillId="0" borderId="29" xfId="0" applyFont="1" applyBorder="1"/>
    <xf numFmtId="49" fontId="19" fillId="0" borderId="32" xfId="0" applyNumberFormat="1" applyFont="1" applyBorder="1" applyAlignment="1">
      <alignment horizontal="left" vertical="center"/>
    </xf>
    <xf numFmtId="0" fontId="2" fillId="0" borderId="33" xfId="0" applyFont="1" applyBorder="1"/>
    <xf numFmtId="0" fontId="2" fillId="0" borderId="34" xfId="0" applyFont="1" applyBorder="1"/>
    <xf numFmtId="0" fontId="19" fillId="0" borderId="22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Alignment="1">
      <alignment horizontal="center" wrapText="1"/>
    </xf>
    <xf numFmtId="0" fontId="7" fillId="0" borderId="0" xfId="0" applyFont="1"/>
    <xf numFmtId="49" fontId="11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49" fontId="14" fillId="2" borderId="8" xfId="0" applyNumberFormat="1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 shrinkToFit="1"/>
    </xf>
    <xf numFmtId="49" fontId="14" fillId="2" borderId="8" xfId="0" applyNumberFormat="1" applyFont="1" applyFill="1" applyBorder="1" applyAlignment="1">
      <alignment horizontal="left" vertical="center" shrinkToFit="1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49" fontId="12" fillId="6" borderId="76" xfId="0" applyNumberFormat="1" applyFont="1" applyFill="1" applyBorder="1" applyAlignment="1">
      <alignment horizontal="left" vertical="center" wrapText="1"/>
    </xf>
    <xf numFmtId="49" fontId="12" fillId="6" borderId="77" xfId="0" applyNumberFormat="1" applyFont="1" applyFill="1" applyBorder="1" applyAlignment="1">
      <alignment horizontal="left" vertical="center" wrapText="1"/>
    </xf>
    <xf numFmtId="49" fontId="12" fillId="6" borderId="78" xfId="0" applyNumberFormat="1" applyFont="1" applyFill="1" applyBorder="1" applyAlignment="1">
      <alignment horizontal="left" vertical="center" wrapText="1"/>
    </xf>
    <xf numFmtId="0" fontId="14" fillId="2" borderId="72" xfId="0" applyFont="1" applyFill="1" applyBorder="1" applyAlignment="1">
      <alignment horizontal="left" vertical="center" wrapText="1"/>
    </xf>
    <xf numFmtId="0" fontId="14" fillId="2" borderId="73" xfId="0" applyFont="1" applyFill="1" applyBorder="1" applyAlignment="1">
      <alignment horizontal="left" vertical="center" wrapText="1"/>
    </xf>
    <xf numFmtId="0" fontId="14" fillId="2" borderId="74" xfId="0" applyFont="1" applyFill="1" applyBorder="1" applyAlignment="1">
      <alignment horizontal="left" vertical="center" wrapText="1"/>
    </xf>
    <xf numFmtId="0" fontId="34" fillId="0" borderId="0" xfId="3" applyFont="1" applyAlignment="1">
      <alignment horizontal="center" vertical="top" wrapText="1"/>
    </xf>
    <xf numFmtId="0" fontId="40" fillId="0" borderId="0" xfId="3" applyFont="1"/>
    <xf numFmtId="0" fontId="1" fillId="0" borderId="0" xfId="3" applyFont="1" applyAlignment="1" applyProtection="1">
      <alignment horizontal="center" vertical="center" wrapText="1"/>
      <protection locked="0"/>
    </xf>
    <xf numFmtId="0" fontId="26" fillId="0" borderId="0" xfId="3" applyFont="1" applyAlignment="1" applyProtection="1">
      <alignment horizontal="center" vertical="center"/>
      <protection locked="0"/>
    </xf>
    <xf numFmtId="0" fontId="32" fillId="2" borderId="46" xfId="3" applyFont="1" applyFill="1" applyBorder="1" applyAlignment="1">
      <alignment horizontal="left" vertical="center" wrapText="1"/>
    </xf>
    <xf numFmtId="0" fontId="33" fillId="0" borderId="47" xfId="3" applyFont="1" applyBorder="1" applyAlignment="1">
      <alignment horizontal="left" vertical="center"/>
    </xf>
    <xf numFmtId="0" fontId="32" fillId="2" borderId="57" xfId="3" applyFont="1" applyFill="1" applyBorder="1" applyAlignment="1">
      <alignment horizontal="left" vertical="center" wrapText="1"/>
    </xf>
    <xf numFmtId="0" fontId="33" fillId="0" borderId="17" xfId="3" applyFont="1" applyBorder="1" applyAlignment="1">
      <alignment horizontal="left" vertical="center"/>
    </xf>
    <xf numFmtId="0" fontId="34" fillId="0" borderId="0" xfId="0" applyFont="1" applyAlignment="1">
      <alignment horizontal="center" vertical="top" wrapText="1"/>
    </xf>
    <xf numFmtId="0" fontId="40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32" fillId="2" borderId="46" xfId="0" applyFont="1" applyFill="1" applyBorder="1" applyAlignment="1">
      <alignment horizontal="left" vertical="center" wrapText="1"/>
    </xf>
    <xf numFmtId="0" fontId="33" fillId="0" borderId="47" xfId="0" applyFont="1" applyBorder="1" applyAlignment="1">
      <alignment horizontal="left" vertical="center"/>
    </xf>
    <xf numFmtId="0" fontId="32" fillId="2" borderId="57" xfId="0" applyFont="1" applyFill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/>
    </xf>
    <xf numFmtId="0" fontId="41" fillId="0" borderId="0" xfId="3" applyFont="1" applyAlignment="1" applyProtection="1">
      <alignment horizontal="center" vertical="center"/>
      <protection locked="0"/>
    </xf>
    <xf numFmtId="0" fontId="42" fillId="0" borderId="0" xfId="3" applyFont="1" applyProtection="1">
      <protection locked="0"/>
    </xf>
    <xf numFmtId="0" fontId="32" fillId="2" borderId="46" xfId="3" applyFont="1" applyFill="1" applyBorder="1" applyAlignment="1" applyProtection="1">
      <alignment horizontal="left" vertical="center" wrapText="1"/>
      <protection locked="0"/>
    </xf>
    <xf numFmtId="0" fontId="33" fillId="0" borderId="47" xfId="3" applyFont="1" applyBorder="1" applyAlignment="1" applyProtection="1">
      <alignment horizontal="left" vertical="center"/>
      <protection locked="0"/>
    </xf>
    <xf numFmtId="0" fontId="47" fillId="2" borderId="46" xfId="3" applyFont="1" applyFill="1" applyBorder="1" applyAlignment="1">
      <alignment horizontal="left" vertical="center"/>
    </xf>
    <xf numFmtId="0" fontId="41" fillId="0" borderId="0" xfId="0" applyFont="1" applyAlignment="1" applyProtection="1">
      <alignment horizontal="center" vertical="center"/>
      <protection locked="0"/>
    </xf>
    <xf numFmtId="0" fontId="42" fillId="0" borderId="0" xfId="0" applyFont="1" applyProtection="1">
      <protection locked="0"/>
    </xf>
    <xf numFmtId="0" fontId="32" fillId="2" borderId="46" xfId="0" applyFont="1" applyFill="1" applyBorder="1" applyAlignment="1" applyProtection="1">
      <alignment horizontal="left" vertical="center" wrapText="1"/>
      <protection locked="0"/>
    </xf>
    <xf numFmtId="0" fontId="33" fillId="0" borderId="47" xfId="0" applyFont="1" applyBorder="1" applyAlignment="1" applyProtection="1">
      <alignment horizontal="left" vertical="center"/>
      <protection locked="0"/>
    </xf>
    <xf numFmtId="0" fontId="47" fillId="2" borderId="46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</cellXfs>
  <cellStyles count="4">
    <cellStyle name="Normal_Sheet1" xfId="2"/>
    <cellStyle name="Normalno" xfId="0" builtinId="0"/>
    <cellStyle name="Normalno 2" xfId="3"/>
    <cellStyle name="Zarez" xfId="1" builtinId="3"/>
  </cellStyles>
  <dxfs count="4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numFmt numFmtId="4" formatCode="#,##0.00"/>
      <fill>
        <patternFill patternType="solid">
          <fgColor rgb="FFFF0000"/>
          <bgColor rgb="FFFF0000"/>
        </patternFill>
      </fill>
    </dxf>
    <dxf>
      <numFmt numFmtId="4" formatCode="#,##0.00"/>
      <fill>
        <patternFill patternType="solid">
          <fgColor rgb="FFFF0000"/>
          <bgColor rgb="FFFF0000"/>
        </patternFill>
      </fill>
    </dxf>
    <dxf>
      <numFmt numFmtId="4" formatCode="#,##0.00"/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numFmt numFmtId="4" formatCode="#,##0.00"/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2DBDB"/>
          <bgColor rgb="FFF2DB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3.2025.%20TC%20IZMJENE%20OBRASCI%20FI%20i%20KONTROLE%20-%20KONA&#268;NO%20K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PRORA&#268;UNSKO/6.%20ZAKONI%20I%20PRAVILNICI/Pravilnik%20o%20financijskom%20izvje&#353;tavanju%20u%20prora&#269;unskom%20ra&#269;unovodstvu/I%20I&amp;D%20PRAVILNIKA%20IZ%202022/Obrasci%20FI/11.3.2025.%20TC%20IZMJENE%20OBRASCI%20FI%20i%20KONTROLE%20-%20KONA&#268;NO%20K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C984">
            <v>0</v>
          </cell>
          <cell r="D984">
            <v>0</v>
          </cell>
        </row>
        <row r="985">
          <cell r="C985">
            <v>0</v>
          </cell>
          <cell r="D985">
            <v>0</v>
          </cell>
        </row>
        <row r="986">
          <cell r="C986">
            <v>0</v>
          </cell>
          <cell r="D986">
            <v>0</v>
          </cell>
        </row>
        <row r="987">
          <cell r="C987">
            <v>0</v>
          </cell>
          <cell r="D987">
            <v>0</v>
          </cell>
        </row>
        <row r="988">
          <cell r="C988">
            <v>0</v>
          </cell>
          <cell r="D988">
            <v>0</v>
          </cell>
        </row>
        <row r="989">
          <cell r="C989">
            <v>0</v>
          </cell>
          <cell r="D989">
            <v>0</v>
          </cell>
        </row>
        <row r="990">
          <cell r="C990">
            <v>0</v>
          </cell>
          <cell r="D990">
            <v>0</v>
          </cell>
        </row>
        <row r="991">
          <cell r="C991">
            <v>0</v>
          </cell>
          <cell r="D991">
            <v>0</v>
          </cell>
        </row>
        <row r="992">
          <cell r="C992">
            <v>0</v>
          </cell>
          <cell r="D992">
            <v>0</v>
          </cell>
        </row>
        <row r="993">
          <cell r="C993">
            <v>0</v>
          </cell>
          <cell r="D993">
            <v>0</v>
          </cell>
        </row>
        <row r="994">
          <cell r="C994">
            <v>0</v>
          </cell>
          <cell r="D994">
            <v>0</v>
          </cell>
        </row>
        <row r="995">
          <cell r="C995">
            <v>0</v>
          </cell>
          <cell r="D995">
            <v>0</v>
          </cell>
        </row>
        <row r="996">
          <cell r="C996">
            <v>0</v>
          </cell>
          <cell r="D996">
            <v>0</v>
          </cell>
        </row>
        <row r="997">
          <cell r="C997">
            <v>0</v>
          </cell>
          <cell r="D997">
            <v>0</v>
          </cell>
        </row>
        <row r="998">
          <cell r="C998">
            <v>0</v>
          </cell>
          <cell r="D998">
            <v>0</v>
          </cell>
        </row>
        <row r="999">
          <cell r="C999">
            <v>0</v>
          </cell>
          <cell r="D999">
            <v>0</v>
          </cell>
        </row>
        <row r="1000">
          <cell r="C1000">
            <v>0</v>
          </cell>
          <cell r="D1000">
            <v>0</v>
          </cell>
        </row>
        <row r="1001">
          <cell r="C1001">
            <v>0</v>
          </cell>
          <cell r="D1001">
            <v>0</v>
          </cell>
        </row>
        <row r="1002">
          <cell r="C1002">
            <v>0</v>
          </cell>
          <cell r="D1002">
            <v>0</v>
          </cell>
        </row>
        <row r="1003">
          <cell r="C1003">
            <v>0</v>
          </cell>
          <cell r="D1003">
            <v>0</v>
          </cell>
        </row>
        <row r="1004">
          <cell r="C1004">
            <v>0</v>
          </cell>
          <cell r="D1004">
            <v>0</v>
          </cell>
        </row>
        <row r="1005">
          <cell r="C1005">
            <v>0</v>
          </cell>
          <cell r="D1005">
            <v>0</v>
          </cell>
        </row>
        <row r="1006">
          <cell r="C1006">
            <v>0</v>
          </cell>
          <cell r="D1006">
            <v>0</v>
          </cell>
        </row>
        <row r="1007">
          <cell r="C1007">
            <v>0</v>
          </cell>
          <cell r="D1007">
            <v>0</v>
          </cell>
        </row>
        <row r="1008">
          <cell r="C1008">
            <v>0</v>
          </cell>
          <cell r="D1008">
            <v>0</v>
          </cell>
        </row>
        <row r="1009">
          <cell r="C1009">
            <v>0</v>
          </cell>
          <cell r="D1009">
            <v>0</v>
          </cell>
        </row>
        <row r="1010">
          <cell r="C1010">
            <v>0</v>
          </cell>
          <cell r="D1010">
            <v>0</v>
          </cell>
        </row>
        <row r="1011">
          <cell r="C1011">
            <v>0</v>
          </cell>
          <cell r="D1011">
            <v>0</v>
          </cell>
        </row>
        <row r="1012">
          <cell r="C1012">
            <v>0</v>
          </cell>
          <cell r="D1012">
            <v>0</v>
          </cell>
        </row>
        <row r="1013">
          <cell r="C1013">
            <v>0</v>
          </cell>
          <cell r="D1013">
            <v>0</v>
          </cell>
        </row>
        <row r="1014">
          <cell r="C1014">
            <v>0</v>
          </cell>
          <cell r="D1014">
            <v>0</v>
          </cell>
        </row>
        <row r="1015">
          <cell r="C1015">
            <v>0</v>
          </cell>
          <cell r="D1015">
            <v>0</v>
          </cell>
        </row>
        <row r="1016">
          <cell r="C1016">
            <v>0</v>
          </cell>
          <cell r="D1016">
            <v>0</v>
          </cell>
        </row>
        <row r="1017">
          <cell r="C1017">
            <v>0</v>
          </cell>
          <cell r="D1017">
            <v>0</v>
          </cell>
        </row>
        <row r="1018">
          <cell r="C1018">
            <v>0</v>
          </cell>
          <cell r="D1018">
            <v>0</v>
          </cell>
        </row>
        <row r="1019">
          <cell r="C1019">
            <v>0</v>
          </cell>
          <cell r="D1019">
            <v>0</v>
          </cell>
        </row>
        <row r="1020">
          <cell r="C1020">
            <v>0</v>
          </cell>
          <cell r="D1020">
            <v>0</v>
          </cell>
        </row>
        <row r="1021">
          <cell r="C1021">
            <v>0</v>
          </cell>
          <cell r="D1021">
            <v>0</v>
          </cell>
        </row>
        <row r="1022">
          <cell r="C1022">
            <v>0</v>
          </cell>
          <cell r="D1022">
            <v>0</v>
          </cell>
        </row>
        <row r="1023">
          <cell r="C1023">
            <v>0</v>
          </cell>
          <cell r="D1023">
            <v>0</v>
          </cell>
        </row>
        <row r="1024">
          <cell r="C1024">
            <v>0</v>
          </cell>
          <cell r="D1024">
            <v>0</v>
          </cell>
        </row>
        <row r="1025">
          <cell r="C1025">
            <v>0</v>
          </cell>
          <cell r="D1025">
            <v>0</v>
          </cell>
        </row>
        <row r="1026">
          <cell r="C1026">
            <v>0</v>
          </cell>
          <cell r="D1026">
            <v>0</v>
          </cell>
        </row>
        <row r="1027">
          <cell r="C1027">
            <v>0</v>
          </cell>
          <cell r="D1027">
            <v>0</v>
          </cell>
        </row>
        <row r="1028">
          <cell r="C1028">
            <v>0</v>
          </cell>
          <cell r="D1028">
            <v>0</v>
          </cell>
        </row>
        <row r="1029">
          <cell r="C1029">
            <v>0</v>
          </cell>
          <cell r="D1029">
            <v>0</v>
          </cell>
        </row>
        <row r="1030">
          <cell r="C1030">
            <v>0</v>
          </cell>
          <cell r="D1030">
            <v>0</v>
          </cell>
        </row>
        <row r="1031">
          <cell r="C1031">
            <v>0</v>
          </cell>
          <cell r="D1031">
            <v>0</v>
          </cell>
        </row>
        <row r="1032">
          <cell r="C1032">
            <v>0</v>
          </cell>
          <cell r="D1032">
            <v>0</v>
          </cell>
        </row>
        <row r="1033">
          <cell r="C1033">
            <v>0</v>
          </cell>
          <cell r="D1033">
            <v>0</v>
          </cell>
        </row>
        <row r="1034">
          <cell r="C1034">
            <v>0</v>
          </cell>
          <cell r="D1034">
            <v>0</v>
          </cell>
        </row>
        <row r="1035">
          <cell r="C1035">
            <v>0</v>
          </cell>
          <cell r="D1035">
            <v>0</v>
          </cell>
        </row>
        <row r="1036">
          <cell r="C1036">
            <v>0</v>
          </cell>
          <cell r="D1036">
            <v>0</v>
          </cell>
        </row>
        <row r="1037">
          <cell r="C1037">
            <v>0</v>
          </cell>
          <cell r="D1037">
            <v>0</v>
          </cell>
        </row>
        <row r="1038">
          <cell r="C1038">
            <v>0</v>
          </cell>
          <cell r="D1038">
            <v>0</v>
          </cell>
        </row>
        <row r="1039">
          <cell r="C1039">
            <v>0</v>
          </cell>
          <cell r="D1039">
            <v>0</v>
          </cell>
        </row>
        <row r="1040">
          <cell r="C1040">
            <v>0</v>
          </cell>
          <cell r="D1040">
            <v>0</v>
          </cell>
        </row>
        <row r="1041">
          <cell r="C1041">
            <v>0</v>
          </cell>
          <cell r="D1041">
            <v>0</v>
          </cell>
        </row>
        <row r="1042">
          <cell r="C1042">
            <v>0</v>
          </cell>
          <cell r="D1042">
            <v>0</v>
          </cell>
        </row>
        <row r="1043">
          <cell r="C1043">
            <v>0</v>
          </cell>
          <cell r="D1043">
            <v>0</v>
          </cell>
        </row>
        <row r="1044">
          <cell r="C1044">
            <v>0</v>
          </cell>
          <cell r="D1044">
            <v>0</v>
          </cell>
        </row>
        <row r="1045">
          <cell r="C1045">
            <v>0</v>
          </cell>
          <cell r="D1045">
            <v>0</v>
          </cell>
        </row>
        <row r="1046">
          <cell r="C1046">
            <v>0</v>
          </cell>
          <cell r="D1046">
            <v>0</v>
          </cell>
        </row>
        <row r="1047">
          <cell r="C1047">
            <v>0</v>
          </cell>
          <cell r="D1047">
            <v>0</v>
          </cell>
        </row>
        <row r="1048">
          <cell r="C1048">
            <v>0</v>
          </cell>
          <cell r="D1048">
            <v>0</v>
          </cell>
        </row>
        <row r="1049">
          <cell r="C1049">
            <v>0</v>
          </cell>
          <cell r="D1049">
            <v>0</v>
          </cell>
        </row>
        <row r="1050">
          <cell r="C1050">
            <v>0</v>
          </cell>
          <cell r="D1050">
            <v>0</v>
          </cell>
        </row>
        <row r="1051">
          <cell r="C1051">
            <v>0</v>
          </cell>
          <cell r="D1051">
            <v>0</v>
          </cell>
        </row>
        <row r="1052">
          <cell r="C1052">
            <v>0</v>
          </cell>
          <cell r="D1052">
            <v>0</v>
          </cell>
        </row>
        <row r="1053">
          <cell r="C1053">
            <v>0</v>
          </cell>
          <cell r="D1053">
            <v>0</v>
          </cell>
        </row>
        <row r="1054">
          <cell r="C1054">
            <v>0</v>
          </cell>
          <cell r="D1054">
            <v>0</v>
          </cell>
        </row>
        <row r="1055">
          <cell r="C1055">
            <v>0</v>
          </cell>
          <cell r="D1055">
            <v>0</v>
          </cell>
        </row>
        <row r="1056">
          <cell r="C1056">
            <v>0</v>
          </cell>
          <cell r="D1056">
            <v>0</v>
          </cell>
        </row>
        <row r="1057">
          <cell r="C1057">
            <v>0</v>
          </cell>
          <cell r="D1057">
            <v>0</v>
          </cell>
        </row>
        <row r="1058">
          <cell r="C1058">
            <v>0</v>
          </cell>
          <cell r="D1058">
            <v>0</v>
          </cell>
        </row>
        <row r="1059">
          <cell r="C1059">
            <v>0</v>
          </cell>
          <cell r="D1059">
            <v>0</v>
          </cell>
        </row>
        <row r="1060">
          <cell r="C1060">
            <v>0</v>
          </cell>
          <cell r="D1060">
            <v>0</v>
          </cell>
        </row>
        <row r="1061">
          <cell r="C1061">
            <v>0</v>
          </cell>
          <cell r="D1061">
            <v>0</v>
          </cell>
        </row>
        <row r="1062">
          <cell r="C1062">
            <v>0</v>
          </cell>
          <cell r="D1062">
            <v>0</v>
          </cell>
        </row>
        <row r="1063">
          <cell r="C1063">
            <v>0</v>
          </cell>
          <cell r="D1063">
            <v>0</v>
          </cell>
        </row>
        <row r="1064">
          <cell r="C1064">
            <v>0</v>
          </cell>
          <cell r="D1064">
            <v>0</v>
          </cell>
        </row>
        <row r="1065">
          <cell r="C1065">
            <v>0</v>
          </cell>
          <cell r="D1065">
            <v>0</v>
          </cell>
        </row>
        <row r="1066">
          <cell r="C1066">
            <v>0</v>
          </cell>
          <cell r="D1066">
            <v>0</v>
          </cell>
        </row>
        <row r="1067">
          <cell r="C1067">
            <v>0</v>
          </cell>
          <cell r="D1067">
            <v>0</v>
          </cell>
        </row>
        <row r="1068">
          <cell r="C1068">
            <v>0</v>
          </cell>
          <cell r="D1068">
            <v>0</v>
          </cell>
        </row>
        <row r="1069">
          <cell r="C1069">
            <v>0</v>
          </cell>
          <cell r="D1069">
            <v>0</v>
          </cell>
        </row>
        <row r="1070">
          <cell r="C1070">
            <v>0</v>
          </cell>
          <cell r="D1070">
            <v>0</v>
          </cell>
        </row>
        <row r="1071">
          <cell r="C1071">
            <v>0</v>
          </cell>
          <cell r="D1071">
            <v>0</v>
          </cell>
        </row>
        <row r="1072">
          <cell r="C1072">
            <v>0</v>
          </cell>
          <cell r="D1072">
            <v>0</v>
          </cell>
        </row>
        <row r="1073">
          <cell r="C1073">
            <v>0</v>
          </cell>
          <cell r="D1073">
            <v>0</v>
          </cell>
        </row>
        <row r="1074">
          <cell r="C1074">
            <v>0</v>
          </cell>
          <cell r="D1074">
            <v>0</v>
          </cell>
        </row>
        <row r="1075">
          <cell r="C1075">
            <v>0</v>
          </cell>
          <cell r="D1075">
            <v>0</v>
          </cell>
        </row>
        <row r="1076">
          <cell r="C1076">
            <v>0</v>
          </cell>
          <cell r="D1076">
            <v>0</v>
          </cell>
        </row>
        <row r="1077">
          <cell r="C1077">
            <v>0</v>
          </cell>
          <cell r="D1077">
            <v>0</v>
          </cell>
        </row>
        <row r="1078">
          <cell r="C1078">
            <v>0</v>
          </cell>
          <cell r="D1078">
            <v>0</v>
          </cell>
        </row>
        <row r="1079">
          <cell r="C1079">
            <v>0</v>
          </cell>
          <cell r="D1079">
            <v>0</v>
          </cell>
        </row>
        <row r="1080">
          <cell r="C1080">
            <v>0</v>
          </cell>
          <cell r="D1080">
            <v>0</v>
          </cell>
        </row>
        <row r="1081">
          <cell r="C1081">
            <v>0</v>
          </cell>
          <cell r="D1081">
            <v>0</v>
          </cell>
        </row>
        <row r="1082">
          <cell r="C1082">
            <v>0</v>
          </cell>
          <cell r="D1082">
            <v>0</v>
          </cell>
        </row>
        <row r="1083">
          <cell r="C1083">
            <v>0</v>
          </cell>
          <cell r="D1083">
            <v>0</v>
          </cell>
        </row>
        <row r="1084">
          <cell r="C1084">
            <v>0</v>
          </cell>
          <cell r="D1084">
            <v>0</v>
          </cell>
        </row>
        <row r="1085">
          <cell r="C1085">
            <v>0</v>
          </cell>
          <cell r="D1085">
            <v>0</v>
          </cell>
        </row>
        <row r="1086">
          <cell r="C1086">
            <v>0</v>
          </cell>
          <cell r="D1086">
            <v>0</v>
          </cell>
        </row>
        <row r="1087">
          <cell r="C1087">
            <v>0</v>
          </cell>
          <cell r="D1087">
            <v>0</v>
          </cell>
        </row>
        <row r="1088">
          <cell r="C1088">
            <v>0</v>
          </cell>
          <cell r="D1088">
            <v>0</v>
          </cell>
        </row>
        <row r="1089">
          <cell r="C1089">
            <v>0</v>
          </cell>
          <cell r="D1089">
            <v>0</v>
          </cell>
        </row>
        <row r="1090">
          <cell r="C1090">
            <v>0</v>
          </cell>
          <cell r="D1090">
            <v>0</v>
          </cell>
        </row>
        <row r="1091">
          <cell r="C1091">
            <v>0</v>
          </cell>
          <cell r="D1091">
            <v>0</v>
          </cell>
        </row>
        <row r="1092">
          <cell r="C1092">
            <v>0</v>
          </cell>
          <cell r="D1092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0</v>
          </cell>
          <cell r="D1095">
            <v>0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145">
          <cell r="C1145">
            <v>0</v>
          </cell>
          <cell r="D1145">
            <v>0</v>
          </cell>
        </row>
        <row r="1146">
          <cell r="C1146">
            <v>0</v>
          </cell>
          <cell r="D1146">
            <v>0</v>
          </cell>
        </row>
        <row r="1147">
          <cell r="C1147">
            <v>0</v>
          </cell>
          <cell r="D1147">
            <v>0</v>
          </cell>
        </row>
        <row r="1148">
          <cell r="C1148">
            <v>0</v>
          </cell>
          <cell r="D1148">
            <v>0</v>
          </cell>
        </row>
        <row r="1149">
          <cell r="C1149">
            <v>0</v>
          </cell>
          <cell r="D1149">
            <v>0</v>
          </cell>
        </row>
        <row r="1150">
          <cell r="C1150">
            <v>0</v>
          </cell>
          <cell r="D1150">
            <v>0</v>
          </cell>
        </row>
        <row r="1151">
          <cell r="C1151">
            <v>0</v>
          </cell>
          <cell r="D1151">
            <v>0</v>
          </cell>
        </row>
        <row r="1152">
          <cell r="C1152">
            <v>0</v>
          </cell>
          <cell r="D1152">
            <v>0</v>
          </cell>
        </row>
        <row r="1153">
          <cell r="C1153">
            <v>0</v>
          </cell>
          <cell r="D1153">
            <v>0</v>
          </cell>
        </row>
        <row r="1154">
          <cell r="C1154">
            <v>0</v>
          </cell>
          <cell r="D1154">
            <v>0</v>
          </cell>
        </row>
        <row r="1155">
          <cell r="C1155">
            <v>0</v>
          </cell>
          <cell r="D1155">
            <v>0</v>
          </cell>
        </row>
        <row r="1156">
          <cell r="C1156">
            <v>0</v>
          </cell>
          <cell r="D1156">
            <v>0</v>
          </cell>
        </row>
        <row r="1157">
          <cell r="C1157">
            <v>0</v>
          </cell>
          <cell r="D1157">
            <v>0</v>
          </cell>
        </row>
        <row r="1158">
          <cell r="C1158">
            <v>0</v>
          </cell>
          <cell r="D1158">
            <v>0</v>
          </cell>
        </row>
        <row r="1159">
          <cell r="C1159">
            <v>0</v>
          </cell>
          <cell r="D1159">
            <v>0</v>
          </cell>
        </row>
        <row r="1160">
          <cell r="C1160">
            <v>0</v>
          </cell>
          <cell r="D1160">
            <v>0</v>
          </cell>
        </row>
        <row r="1161">
          <cell r="C1161">
            <v>0</v>
          </cell>
          <cell r="D1161">
            <v>0</v>
          </cell>
        </row>
        <row r="1162">
          <cell r="C1162">
            <v>0</v>
          </cell>
          <cell r="D1162">
            <v>0</v>
          </cell>
        </row>
        <row r="1163">
          <cell r="C1163">
            <v>0</v>
          </cell>
          <cell r="D1163">
            <v>0</v>
          </cell>
        </row>
        <row r="1164">
          <cell r="C1164">
            <v>0</v>
          </cell>
          <cell r="D1164">
            <v>0</v>
          </cell>
        </row>
        <row r="1165">
          <cell r="C1165">
            <v>0</v>
          </cell>
          <cell r="D1165">
            <v>0</v>
          </cell>
        </row>
        <row r="1166">
          <cell r="C1166">
            <v>0</v>
          </cell>
          <cell r="D1166">
            <v>0</v>
          </cell>
        </row>
        <row r="1167">
          <cell r="C1167">
            <v>0</v>
          </cell>
          <cell r="D1167">
            <v>0</v>
          </cell>
        </row>
        <row r="1168">
          <cell r="C1168">
            <v>0</v>
          </cell>
          <cell r="D1168">
            <v>0</v>
          </cell>
        </row>
        <row r="1169">
          <cell r="C1169">
            <v>0</v>
          </cell>
          <cell r="D1169">
            <v>0</v>
          </cell>
        </row>
        <row r="1170">
          <cell r="C1170">
            <v>0</v>
          </cell>
          <cell r="D1170">
            <v>0</v>
          </cell>
        </row>
        <row r="1171">
          <cell r="C1171">
            <v>0</v>
          </cell>
          <cell r="D1171">
            <v>0</v>
          </cell>
        </row>
        <row r="1172">
          <cell r="C1172">
            <v>0</v>
          </cell>
          <cell r="D1172">
            <v>0</v>
          </cell>
        </row>
        <row r="1173">
          <cell r="C1173">
            <v>0</v>
          </cell>
          <cell r="D1173">
            <v>0</v>
          </cell>
        </row>
        <row r="1174">
          <cell r="C1174">
            <v>0</v>
          </cell>
          <cell r="D1174">
            <v>0</v>
          </cell>
        </row>
        <row r="1175">
          <cell r="C1175">
            <v>0</v>
          </cell>
          <cell r="D1175">
            <v>0</v>
          </cell>
        </row>
        <row r="1176">
          <cell r="C1176">
            <v>0</v>
          </cell>
          <cell r="D1176">
            <v>0</v>
          </cell>
        </row>
        <row r="1177">
          <cell r="C1177">
            <v>0</v>
          </cell>
          <cell r="D1177">
            <v>0</v>
          </cell>
        </row>
        <row r="1178">
          <cell r="C1178">
            <v>0</v>
          </cell>
          <cell r="D1178">
            <v>0</v>
          </cell>
        </row>
        <row r="1179">
          <cell r="C1179">
            <v>0</v>
          </cell>
          <cell r="D1179">
            <v>0</v>
          </cell>
        </row>
        <row r="1180">
          <cell r="C1180">
            <v>0</v>
          </cell>
          <cell r="D1180">
            <v>0</v>
          </cell>
        </row>
        <row r="1181">
          <cell r="C1181">
            <v>0</v>
          </cell>
          <cell r="D1181">
            <v>0</v>
          </cell>
        </row>
        <row r="1182">
          <cell r="C1182">
            <v>0</v>
          </cell>
          <cell r="D1182">
            <v>0</v>
          </cell>
        </row>
        <row r="1183">
          <cell r="C1183">
            <v>0</v>
          </cell>
          <cell r="D1183">
            <v>0</v>
          </cell>
        </row>
        <row r="1184">
          <cell r="C1184">
            <v>0</v>
          </cell>
          <cell r="D1184">
            <v>0</v>
          </cell>
        </row>
        <row r="1185">
          <cell r="C1185">
            <v>0</v>
          </cell>
          <cell r="D1185">
            <v>0</v>
          </cell>
        </row>
        <row r="1186">
          <cell r="C1186">
            <v>0</v>
          </cell>
          <cell r="D1186">
            <v>0</v>
          </cell>
        </row>
        <row r="1187">
          <cell r="C1187">
            <v>0</v>
          </cell>
          <cell r="D1187">
            <v>0</v>
          </cell>
        </row>
        <row r="1188">
          <cell r="C1188">
            <v>0</v>
          </cell>
          <cell r="D1188">
            <v>0</v>
          </cell>
        </row>
        <row r="1189">
          <cell r="C1189">
            <v>0</v>
          </cell>
          <cell r="D1189">
            <v>0</v>
          </cell>
        </row>
        <row r="1190">
          <cell r="C1190">
            <v>0</v>
          </cell>
          <cell r="D1190">
            <v>0</v>
          </cell>
        </row>
        <row r="1191">
          <cell r="C1191">
            <v>0</v>
          </cell>
          <cell r="D1191">
            <v>0</v>
          </cell>
        </row>
        <row r="1192">
          <cell r="C1192">
            <v>0</v>
          </cell>
          <cell r="D1192">
            <v>0</v>
          </cell>
        </row>
        <row r="1193">
          <cell r="C1193">
            <v>0</v>
          </cell>
          <cell r="D1193">
            <v>0</v>
          </cell>
        </row>
        <row r="1194">
          <cell r="C1194">
            <v>0</v>
          </cell>
          <cell r="D1194">
            <v>0</v>
          </cell>
        </row>
        <row r="1195">
          <cell r="C1195">
            <v>0</v>
          </cell>
          <cell r="D1195">
            <v>0</v>
          </cell>
        </row>
        <row r="1196">
          <cell r="C1196">
            <v>0</v>
          </cell>
          <cell r="D1196">
            <v>0</v>
          </cell>
        </row>
        <row r="1197">
          <cell r="C1197">
            <v>0</v>
          </cell>
          <cell r="D1197">
            <v>0</v>
          </cell>
        </row>
        <row r="1198">
          <cell r="C1198">
            <v>0</v>
          </cell>
          <cell r="D1198">
            <v>0</v>
          </cell>
        </row>
        <row r="1199">
          <cell r="C1199">
            <v>0</v>
          </cell>
          <cell r="D1199">
            <v>0</v>
          </cell>
        </row>
        <row r="1200">
          <cell r="C1200">
            <v>0</v>
          </cell>
          <cell r="D1200">
            <v>0</v>
          </cell>
        </row>
        <row r="1201">
          <cell r="C1201">
            <v>0</v>
          </cell>
          <cell r="D1201">
            <v>0</v>
          </cell>
        </row>
        <row r="1202">
          <cell r="C1202">
            <v>0</v>
          </cell>
          <cell r="D1202">
            <v>0</v>
          </cell>
        </row>
        <row r="1203">
          <cell r="C1203">
            <v>0</v>
          </cell>
          <cell r="D1203">
            <v>0</v>
          </cell>
        </row>
        <row r="1204">
          <cell r="C1204">
            <v>0</v>
          </cell>
          <cell r="D1204">
            <v>0</v>
          </cell>
        </row>
        <row r="1205">
          <cell r="C1205">
            <v>0</v>
          </cell>
          <cell r="D1205">
            <v>0</v>
          </cell>
        </row>
        <row r="1206">
          <cell r="C1206">
            <v>0</v>
          </cell>
          <cell r="D1206">
            <v>0</v>
          </cell>
        </row>
        <row r="1207">
          <cell r="C1207">
            <v>0</v>
          </cell>
          <cell r="D1207">
            <v>0</v>
          </cell>
        </row>
        <row r="1208">
          <cell r="C1208">
            <v>0</v>
          </cell>
          <cell r="D1208">
            <v>0</v>
          </cell>
        </row>
        <row r="1209">
          <cell r="C1209">
            <v>0</v>
          </cell>
          <cell r="D1209">
            <v>0</v>
          </cell>
        </row>
        <row r="1210">
          <cell r="C1210">
            <v>0</v>
          </cell>
          <cell r="D1210">
            <v>0</v>
          </cell>
        </row>
        <row r="1211">
          <cell r="C1211">
            <v>0</v>
          </cell>
          <cell r="D1211">
            <v>0</v>
          </cell>
        </row>
        <row r="1212">
          <cell r="C1212">
            <v>0</v>
          </cell>
          <cell r="D1212">
            <v>0</v>
          </cell>
        </row>
        <row r="1213">
          <cell r="C1213">
            <v>0</v>
          </cell>
          <cell r="D1213">
            <v>0</v>
          </cell>
        </row>
        <row r="1214">
          <cell r="C1214">
            <v>0</v>
          </cell>
          <cell r="D1214">
            <v>0</v>
          </cell>
        </row>
        <row r="1215">
          <cell r="C1215">
            <v>0</v>
          </cell>
          <cell r="D1215">
            <v>0</v>
          </cell>
        </row>
        <row r="1216">
          <cell r="C1216">
            <v>0</v>
          </cell>
          <cell r="D1216">
            <v>0</v>
          </cell>
        </row>
        <row r="1217">
          <cell r="C1217">
            <v>0</v>
          </cell>
          <cell r="D1217">
            <v>0</v>
          </cell>
        </row>
        <row r="1218">
          <cell r="C1218">
            <v>0</v>
          </cell>
          <cell r="D1218">
            <v>0</v>
          </cell>
        </row>
        <row r="1219">
          <cell r="C1219">
            <v>0</v>
          </cell>
          <cell r="D1219">
            <v>0</v>
          </cell>
        </row>
        <row r="1220">
          <cell r="C1220">
            <v>0</v>
          </cell>
          <cell r="D1220">
            <v>0</v>
          </cell>
        </row>
        <row r="1221">
          <cell r="C1221">
            <v>0</v>
          </cell>
          <cell r="D1221">
            <v>0</v>
          </cell>
        </row>
        <row r="1222">
          <cell r="C1222">
            <v>0</v>
          </cell>
          <cell r="D1222">
            <v>0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0</v>
          </cell>
          <cell r="D1230">
            <v>0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0</v>
          </cell>
          <cell r="D1235">
            <v>0</v>
          </cell>
        </row>
        <row r="1236">
          <cell r="C1236">
            <v>0</v>
          </cell>
          <cell r="D1236">
            <v>0</v>
          </cell>
        </row>
        <row r="1237">
          <cell r="C1237">
            <v>0</v>
          </cell>
          <cell r="D1237">
            <v>0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0</v>
          </cell>
          <cell r="D1241">
            <v>0</v>
          </cell>
        </row>
        <row r="1242">
          <cell r="C1242">
            <v>0</v>
          </cell>
          <cell r="D1242">
            <v>0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0</v>
          </cell>
          <cell r="D1246">
            <v>0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0</v>
          </cell>
          <cell r="D1255">
            <v>0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0</v>
          </cell>
          <cell r="D1260">
            <v>0</v>
          </cell>
        </row>
        <row r="1261">
          <cell r="C1261">
            <v>0</v>
          </cell>
          <cell r="D1261">
            <v>0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0</v>
          </cell>
          <cell r="D1265">
            <v>0</v>
          </cell>
        </row>
        <row r="1266">
          <cell r="C1266">
            <v>0</v>
          </cell>
          <cell r="D1266">
            <v>0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271">
          <cell r="C1271">
            <v>0</v>
          </cell>
          <cell r="D1271">
            <v>0</v>
          </cell>
        </row>
        <row r="1272">
          <cell r="C1272">
            <v>0</v>
          </cell>
          <cell r="D1272">
            <v>0</v>
          </cell>
        </row>
        <row r="1273">
          <cell r="C1273">
            <v>0</v>
          </cell>
          <cell r="D1273">
            <v>0</v>
          </cell>
        </row>
        <row r="1274">
          <cell r="C1274">
            <v>0</v>
          </cell>
          <cell r="D1274">
            <v>0</v>
          </cell>
        </row>
        <row r="1275">
          <cell r="C1275">
            <v>0</v>
          </cell>
          <cell r="D1275">
            <v>0</v>
          </cell>
        </row>
        <row r="1276">
          <cell r="C1276">
            <v>0</v>
          </cell>
          <cell r="D1276">
            <v>0</v>
          </cell>
        </row>
        <row r="1277">
          <cell r="C1277">
            <v>0</v>
          </cell>
          <cell r="D1277">
            <v>0</v>
          </cell>
        </row>
        <row r="1278">
          <cell r="C1278">
            <v>0</v>
          </cell>
          <cell r="D1278">
            <v>0</v>
          </cell>
        </row>
        <row r="1279">
          <cell r="C1279">
            <v>0</v>
          </cell>
          <cell r="D1279">
            <v>0</v>
          </cell>
        </row>
        <row r="1280">
          <cell r="C1280">
            <v>0</v>
          </cell>
          <cell r="D1280">
            <v>0</v>
          </cell>
        </row>
        <row r="1281">
          <cell r="C1281">
            <v>0</v>
          </cell>
          <cell r="D1281">
            <v>0</v>
          </cell>
        </row>
        <row r="1282">
          <cell r="C1282">
            <v>0</v>
          </cell>
          <cell r="D1282">
            <v>0</v>
          </cell>
        </row>
        <row r="1283">
          <cell r="C1283">
            <v>0</v>
          </cell>
          <cell r="D1283">
            <v>0</v>
          </cell>
        </row>
        <row r="1284">
          <cell r="C1284">
            <v>0</v>
          </cell>
          <cell r="D1284">
            <v>0</v>
          </cell>
        </row>
        <row r="1285">
          <cell r="C1285">
            <v>0</v>
          </cell>
          <cell r="D1285">
            <v>0</v>
          </cell>
        </row>
        <row r="1286">
          <cell r="C1286">
            <v>0</v>
          </cell>
          <cell r="D1286">
            <v>0</v>
          </cell>
        </row>
        <row r="1287">
          <cell r="C1287">
            <v>0</v>
          </cell>
          <cell r="D1287">
            <v>0</v>
          </cell>
        </row>
        <row r="1288">
          <cell r="C1288">
            <v>0</v>
          </cell>
          <cell r="D1288">
            <v>0</v>
          </cell>
        </row>
        <row r="1289">
          <cell r="C1289">
            <v>0</v>
          </cell>
          <cell r="D1289">
            <v>0</v>
          </cell>
        </row>
        <row r="1290">
          <cell r="C1290">
            <v>0</v>
          </cell>
          <cell r="D1290">
            <v>0</v>
          </cell>
        </row>
        <row r="1291">
          <cell r="C1291">
            <v>0</v>
          </cell>
          <cell r="D1291">
            <v>0</v>
          </cell>
        </row>
        <row r="1292">
          <cell r="C1292">
            <v>0</v>
          </cell>
          <cell r="D1292">
            <v>0</v>
          </cell>
        </row>
        <row r="1293">
          <cell r="C1293">
            <v>0</v>
          </cell>
          <cell r="D1293">
            <v>0</v>
          </cell>
        </row>
        <row r="1294">
          <cell r="C1294">
            <v>0</v>
          </cell>
          <cell r="D1294">
            <v>0</v>
          </cell>
        </row>
        <row r="1295">
          <cell r="C1295">
            <v>0</v>
          </cell>
          <cell r="D1295">
            <v>0</v>
          </cell>
        </row>
        <row r="1296">
          <cell r="C1296">
            <v>0</v>
          </cell>
          <cell r="D1296">
            <v>0</v>
          </cell>
        </row>
        <row r="1297">
          <cell r="C1297">
            <v>0</v>
          </cell>
          <cell r="D1297">
            <v>0</v>
          </cell>
        </row>
        <row r="1298">
          <cell r="C1298">
            <v>0</v>
          </cell>
          <cell r="D1298">
            <v>0</v>
          </cell>
        </row>
        <row r="1299">
          <cell r="C1299">
            <v>0</v>
          </cell>
          <cell r="D1299">
            <v>0</v>
          </cell>
        </row>
        <row r="1300">
          <cell r="C1300">
            <v>0</v>
          </cell>
          <cell r="D1300">
            <v>0</v>
          </cell>
        </row>
        <row r="1301">
          <cell r="C1301">
            <v>0</v>
          </cell>
          <cell r="D1301">
            <v>0</v>
          </cell>
        </row>
        <row r="1302">
          <cell r="C1302">
            <v>0</v>
          </cell>
          <cell r="D1302">
            <v>0</v>
          </cell>
        </row>
        <row r="1303">
          <cell r="C1303">
            <v>0</v>
          </cell>
          <cell r="D1303">
            <v>0</v>
          </cell>
        </row>
        <row r="1304">
          <cell r="C1304">
            <v>0</v>
          </cell>
          <cell r="D1304">
            <v>0</v>
          </cell>
        </row>
        <row r="1305">
          <cell r="C1305">
            <v>0</v>
          </cell>
          <cell r="D1305">
            <v>0</v>
          </cell>
        </row>
        <row r="1306">
          <cell r="C1306">
            <v>0</v>
          </cell>
          <cell r="D1306">
            <v>0</v>
          </cell>
        </row>
        <row r="1307">
          <cell r="C1307">
            <v>0</v>
          </cell>
          <cell r="D1307">
            <v>0</v>
          </cell>
        </row>
        <row r="1308">
          <cell r="C1308">
            <v>0</v>
          </cell>
          <cell r="D1308">
            <v>0</v>
          </cell>
        </row>
        <row r="1309">
          <cell r="C1309">
            <v>0</v>
          </cell>
          <cell r="D1309">
            <v>0</v>
          </cell>
        </row>
        <row r="1310">
          <cell r="C1310">
            <v>0</v>
          </cell>
          <cell r="D1310">
            <v>0</v>
          </cell>
        </row>
        <row r="1311">
          <cell r="C1311">
            <v>0</v>
          </cell>
          <cell r="D1311">
            <v>0</v>
          </cell>
        </row>
        <row r="1312">
          <cell r="C1312">
            <v>0</v>
          </cell>
          <cell r="D1312">
            <v>0</v>
          </cell>
        </row>
        <row r="1313">
          <cell r="C1313">
            <v>0</v>
          </cell>
          <cell r="D1313">
            <v>0</v>
          </cell>
        </row>
        <row r="1314">
          <cell r="C1314">
            <v>0</v>
          </cell>
          <cell r="D1314">
            <v>0</v>
          </cell>
        </row>
        <row r="1315">
          <cell r="C1315">
            <v>0</v>
          </cell>
          <cell r="D1315">
            <v>0</v>
          </cell>
        </row>
        <row r="1316">
          <cell r="C1316">
            <v>0</v>
          </cell>
          <cell r="D1316">
            <v>0</v>
          </cell>
        </row>
        <row r="1317">
          <cell r="C1317">
            <v>0</v>
          </cell>
          <cell r="D1317">
            <v>0</v>
          </cell>
        </row>
        <row r="1318">
          <cell r="C1318">
            <v>0</v>
          </cell>
          <cell r="D1318">
            <v>0</v>
          </cell>
        </row>
        <row r="1319">
          <cell r="C1319">
            <v>0</v>
          </cell>
          <cell r="D1319">
            <v>0</v>
          </cell>
        </row>
        <row r="1320">
          <cell r="C1320">
            <v>0</v>
          </cell>
          <cell r="D1320">
            <v>0</v>
          </cell>
        </row>
        <row r="1321">
          <cell r="C1321">
            <v>0</v>
          </cell>
          <cell r="D1321">
            <v>0</v>
          </cell>
        </row>
        <row r="1322">
          <cell r="C1322">
            <v>0</v>
          </cell>
          <cell r="D1322">
            <v>0</v>
          </cell>
        </row>
        <row r="1323">
          <cell r="C1323">
            <v>0</v>
          </cell>
          <cell r="D1323">
            <v>0</v>
          </cell>
        </row>
        <row r="1324">
          <cell r="C1324">
            <v>0</v>
          </cell>
          <cell r="D1324">
            <v>0</v>
          </cell>
        </row>
        <row r="1325">
          <cell r="C1325">
            <v>0</v>
          </cell>
          <cell r="D1325">
            <v>0</v>
          </cell>
        </row>
        <row r="1326">
          <cell r="C1326">
            <v>0</v>
          </cell>
          <cell r="D1326">
            <v>0</v>
          </cell>
        </row>
        <row r="1327">
          <cell r="C1327">
            <v>0</v>
          </cell>
          <cell r="D1327">
            <v>0</v>
          </cell>
        </row>
        <row r="1328">
          <cell r="C1328">
            <v>0</v>
          </cell>
          <cell r="D1328">
            <v>0</v>
          </cell>
        </row>
        <row r="1329">
          <cell r="C1329">
            <v>0</v>
          </cell>
          <cell r="D1329">
            <v>0</v>
          </cell>
        </row>
        <row r="1330">
          <cell r="C1330">
            <v>0</v>
          </cell>
          <cell r="D1330">
            <v>0</v>
          </cell>
        </row>
        <row r="1331">
          <cell r="C1331">
            <v>0</v>
          </cell>
          <cell r="D1331">
            <v>0</v>
          </cell>
        </row>
        <row r="1332">
          <cell r="C1332">
            <v>0</v>
          </cell>
          <cell r="D1332">
            <v>0</v>
          </cell>
        </row>
        <row r="1333">
          <cell r="C1333">
            <v>0</v>
          </cell>
          <cell r="D1333">
            <v>0</v>
          </cell>
        </row>
        <row r="1334">
          <cell r="C1334">
            <v>0</v>
          </cell>
          <cell r="D1334">
            <v>0</v>
          </cell>
        </row>
        <row r="1335">
          <cell r="C1335">
            <v>0</v>
          </cell>
          <cell r="D1335">
            <v>0</v>
          </cell>
        </row>
        <row r="1336">
          <cell r="C1336">
            <v>0</v>
          </cell>
          <cell r="D1336">
            <v>0</v>
          </cell>
        </row>
        <row r="1337">
          <cell r="C1337">
            <v>0</v>
          </cell>
          <cell r="D1337">
            <v>0</v>
          </cell>
        </row>
        <row r="1338">
          <cell r="C1338">
            <v>0</v>
          </cell>
          <cell r="D1338">
            <v>0</v>
          </cell>
        </row>
        <row r="1339">
          <cell r="C1339">
            <v>0</v>
          </cell>
          <cell r="D1339">
            <v>0</v>
          </cell>
        </row>
        <row r="1340">
          <cell r="C1340">
            <v>0</v>
          </cell>
          <cell r="D1340">
            <v>0</v>
          </cell>
        </row>
        <row r="1341">
          <cell r="C1341">
            <v>0</v>
          </cell>
          <cell r="D1341">
            <v>0</v>
          </cell>
        </row>
        <row r="1342">
          <cell r="C1342">
            <v>0</v>
          </cell>
          <cell r="D1342">
            <v>0</v>
          </cell>
        </row>
        <row r="1343">
          <cell r="C1343">
            <v>0</v>
          </cell>
          <cell r="D1343">
            <v>0</v>
          </cell>
        </row>
        <row r="1344">
          <cell r="C1344">
            <v>0</v>
          </cell>
          <cell r="D1344">
            <v>0</v>
          </cell>
        </row>
        <row r="1345">
          <cell r="C1345">
            <v>0</v>
          </cell>
          <cell r="D1345">
            <v>0</v>
          </cell>
        </row>
        <row r="1346">
          <cell r="C1346">
            <v>0</v>
          </cell>
          <cell r="D1346">
            <v>0</v>
          </cell>
        </row>
        <row r="1347">
          <cell r="C1347">
            <v>0</v>
          </cell>
          <cell r="D1347">
            <v>0</v>
          </cell>
        </row>
        <row r="1348">
          <cell r="C1348">
            <v>0</v>
          </cell>
          <cell r="D1348">
            <v>0</v>
          </cell>
        </row>
        <row r="1349">
          <cell r="C1349">
            <v>0</v>
          </cell>
          <cell r="D1349">
            <v>0</v>
          </cell>
        </row>
        <row r="1350">
          <cell r="C1350">
            <v>0</v>
          </cell>
          <cell r="D1350">
            <v>0</v>
          </cell>
        </row>
        <row r="1351">
          <cell r="C1351">
            <v>0</v>
          </cell>
          <cell r="D1351">
            <v>0</v>
          </cell>
        </row>
        <row r="1352">
          <cell r="C1352">
            <v>0</v>
          </cell>
          <cell r="D1352">
            <v>0</v>
          </cell>
        </row>
        <row r="1353">
          <cell r="C1353">
            <v>0</v>
          </cell>
          <cell r="D1353">
            <v>0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0</v>
          </cell>
          <cell r="D1356">
            <v>0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0</v>
          </cell>
          <cell r="D1360">
            <v>0</v>
          </cell>
        </row>
        <row r="1361">
          <cell r="C1361">
            <v>0</v>
          </cell>
          <cell r="D1361">
            <v>0</v>
          </cell>
        </row>
        <row r="1362">
          <cell r="C1362">
            <v>0</v>
          </cell>
          <cell r="D1362">
            <v>0</v>
          </cell>
        </row>
        <row r="1363">
          <cell r="C1363">
            <v>0</v>
          </cell>
          <cell r="D1363">
            <v>0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0</v>
          </cell>
          <cell r="D1370">
            <v>0</v>
          </cell>
        </row>
        <row r="1371">
          <cell r="C1371">
            <v>0</v>
          </cell>
          <cell r="D1371">
            <v>0</v>
          </cell>
        </row>
        <row r="1372">
          <cell r="C1372">
            <v>0</v>
          </cell>
          <cell r="D1372">
            <v>0</v>
          </cell>
        </row>
        <row r="1373">
          <cell r="C1373">
            <v>0</v>
          </cell>
          <cell r="D1373">
            <v>0</v>
          </cell>
        </row>
        <row r="1374">
          <cell r="C1374">
            <v>0</v>
          </cell>
          <cell r="D1374">
            <v>0</v>
          </cell>
        </row>
        <row r="1375">
          <cell r="C1375">
            <v>0</v>
          </cell>
          <cell r="D1375">
            <v>0</v>
          </cell>
        </row>
        <row r="1376">
          <cell r="C1376">
            <v>0</v>
          </cell>
          <cell r="D1376">
            <v>0</v>
          </cell>
        </row>
        <row r="1377">
          <cell r="C1377">
            <v>0</v>
          </cell>
          <cell r="D1377">
            <v>0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0</v>
          </cell>
          <cell r="D1385">
            <v>0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0</v>
          </cell>
          <cell r="D1388">
            <v>0</v>
          </cell>
        </row>
        <row r="1389">
          <cell r="C1389">
            <v>0</v>
          </cell>
          <cell r="D1389">
            <v>0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0</v>
          </cell>
          <cell r="D1396">
            <v>0</v>
          </cell>
        </row>
        <row r="1397">
          <cell r="C1397">
            <v>0</v>
          </cell>
          <cell r="D1397">
            <v>0</v>
          </cell>
        </row>
        <row r="1398">
          <cell r="C1398">
            <v>0</v>
          </cell>
          <cell r="D1398">
            <v>0</v>
          </cell>
        </row>
        <row r="1399">
          <cell r="C1399">
            <v>0</v>
          </cell>
          <cell r="D1399">
            <v>0</v>
          </cell>
        </row>
        <row r="1400">
          <cell r="C1400">
            <v>0</v>
          </cell>
          <cell r="D1400">
            <v>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0</v>
          </cell>
          <cell r="D1405">
            <v>0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424">
          <cell r="C1424">
            <v>0</v>
          </cell>
          <cell r="D1424">
            <v>0</v>
          </cell>
        </row>
        <row r="1425">
          <cell r="C1425">
            <v>0</v>
          </cell>
          <cell r="D1425">
            <v>0</v>
          </cell>
        </row>
        <row r="1426">
          <cell r="C1426">
            <v>0</v>
          </cell>
          <cell r="D1426">
            <v>0</v>
          </cell>
        </row>
        <row r="1427">
          <cell r="C1427">
            <v>0</v>
          </cell>
          <cell r="D1427">
            <v>0</v>
          </cell>
        </row>
        <row r="1428">
          <cell r="C1428">
            <v>0</v>
          </cell>
          <cell r="D1428">
            <v>0</v>
          </cell>
        </row>
        <row r="1429">
          <cell r="C1429">
            <v>0</v>
          </cell>
          <cell r="D1429">
            <v>0</v>
          </cell>
        </row>
        <row r="1430">
          <cell r="C1430">
            <v>0</v>
          </cell>
          <cell r="D1430">
            <v>0</v>
          </cell>
        </row>
        <row r="1431">
          <cell r="C1431">
            <v>0</v>
          </cell>
          <cell r="D1431">
            <v>0</v>
          </cell>
        </row>
        <row r="1432">
          <cell r="C1432">
            <v>0</v>
          </cell>
          <cell r="D1432">
            <v>0</v>
          </cell>
        </row>
        <row r="1433">
          <cell r="C1433">
            <v>0</v>
          </cell>
          <cell r="D1433">
            <v>0</v>
          </cell>
        </row>
        <row r="1434">
          <cell r="C1434">
            <v>0</v>
          </cell>
          <cell r="D1434">
            <v>0</v>
          </cell>
        </row>
        <row r="1435">
          <cell r="C1435">
            <v>0</v>
          </cell>
          <cell r="D1435">
            <v>0</v>
          </cell>
        </row>
        <row r="1480">
          <cell r="C1480">
            <v>0</v>
          </cell>
        </row>
        <row r="1481">
          <cell r="C1481">
            <v>0</v>
          </cell>
        </row>
        <row r="1482">
          <cell r="C1482">
            <v>0</v>
          </cell>
        </row>
        <row r="1483">
          <cell r="C1483">
            <v>0</v>
          </cell>
        </row>
        <row r="1484">
          <cell r="C1484">
            <v>0</v>
          </cell>
        </row>
        <row r="1485">
          <cell r="C1485">
            <v>0</v>
          </cell>
        </row>
        <row r="1486">
          <cell r="C1486">
            <v>0</v>
          </cell>
        </row>
        <row r="1487">
          <cell r="C1487">
            <v>0</v>
          </cell>
        </row>
        <row r="1488">
          <cell r="C1488">
            <v>0</v>
          </cell>
        </row>
        <row r="1489">
          <cell r="C1489">
            <v>0</v>
          </cell>
        </row>
        <row r="1490">
          <cell r="C1490">
            <v>0</v>
          </cell>
        </row>
        <row r="1491">
          <cell r="C1491">
            <v>0</v>
          </cell>
        </row>
        <row r="1492">
          <cell r="C1492">
            <v>0</v>
          </cell>
        </row>
        <row r="1493">
          <cell r="C1493">
            <v>0</v>
          </cell>
        </row>
        <row r="1494">
          <cell r="C1494">
            <v>0</v>
          </cell>
        </row>
        <row r="1495">
          <cell r="C1495">
            <v>0</v>
          </cell>
        </row>
        <row r="1496">
          <cell r="C1496">
            <v>0</v>
          </cell>
        </row>
        <row r="1497">
          <cell r="C1497">
            <v>0</v>
          </cell>
        </row>
        <row r="1498">
          <cell r="C1498">
            <v>0</v>
          </cell>
        </row>
        <row r="1499">
          <cell r="C1499">
            <v>0</v>
          </cell>
        </row>
        <row r="1500">
          <cell r="C1500">
            <v>0</v>
          </cell>
        </row>
        <row r="1501">
          <cell r="C1501">
            <v>0</v>
          </cell>
        </row>
        <row r="1502">
          <cell r="C1502">
            <v>0</v>
          </cell>
        </row>
        <row r="1503">
          <cell r="C1503">
            <v>0</v>
          </cell>
        </row>
        <row r="1504">
          <cell r="C1504">
            <v>0</v>
          </cell>
        </row>
        <row r="1505">
          <cell r="C1505">
            <v>0</v>
          </cell>
        </row>
        <row r="1506">
          <cell r="C1506">
            <v>0</v>
          </cell>
        </row>
        <row r="1507">
          <cell r="C1507">
            <v>0</v>
          </cell>
        </row>
        <row r="1508">
          <cell r="C1508">
            <v>0</v>
          </cell>
        </row>
        <row r="1509">
          <cell r="C1509">
            <v>0</v>
          </cell>
        </row>
        <row r="1510">
          <cell r="C1510">
            <v>0</v>
          </cell>
        </row>
        <row r="1511">
          <cell r="C1511">
            <v>0</v>
          </cell>
        </row>
        <row r="1512">
          <cell r="C1512">
            <v>0</v>
          </cell>
        </row>
        <row r="1513">
          <cell r="C1513">
            <v>0</v>
          </cell>
        </row>
        <row r="1514">
          <cell r="C1514">
            <v>0</v>
          </cell>
        </row>
        <row r="1515">
          <cell r="C1515">
            <v>0</v>
          </cell>
        </row>
        <row r="1516">
          <cell r="C1516">
            <v>0</v>
          </cell>
        </row>
        <row r="1517">
          <cell r="C1517">
            <v>0</v>
          </cell>
        </row>
        <row r="1518">
          <cell r="C1518">
            <v>0</v>
          </cell>
        </row>
        <row r="1519">
          <cell r="C1519">
            <v>0</v>
          </cell>
        </row>
        <row r="1520">
          <cell r="C1520">
            <v>0</v>
          </cell>
        </row>
        <row r="1521">
          <cell r="C1521">
            <v>0</v>
          </cell>
        </row>
        <row r="1522">
          <cell r="C1522">
            <v>0</v>
          </cell>
        </row>
        <row r="1523">
          <cell r="C1523">
            <v>0</v>
          </cell>
        </row>
        <row r="1524">
          <cell r="C1524">
            <v>0</v>
          </cell>
        </row>
        <row r="1525">
          <cell r="C1525">
            <v>0</v>
          </cell>
        </row>
        <row r="1526">
          <cell r="C1526">
            <v>0</v>
          </cell>
        </row>
        <row r="1527">
          <cell r="C1527">
            <v>0</v>
          </cell>
        </row>
        <row r="1528">
          <cell r="C1528">
            <v>0</v>
          </cell>
        </row>
        <row r="1529">
          <cell r="C1529">
            <v>0</v>
          </cell>
        </row>
        <row r="1530">
          <cell r="C1530">
            <v>0</v>
          </cell>
        </row>
        <row r="1531">
          <cell r="C1531">
            <v>0</v>
          </cell>
        </row>
        <row r="1532">
          <cell r="C1532">
            <v>0</v>
          </cell>
        </row>
        <row r="1533">
          <cell r="C1533">
            <v>0</v>
          </cell>
        </row>
        <row r="1534">
          <cell r="C1534">
            <v>0</v>
          </cell>
        </row>
        <row r="1535">
          <cell r="C1535">
            <v>0</v>
          </cell>
        </row>
        <row r="1536">
          <cell r="C1536">
            <v>0</v>
          </cell>
        </row>
        <row r="1537">
          <cell r="C1537">
            <v>0</v>
          </cell>
        </row>
        <row r="1538">
          <cell r="C1538">
            <v>0</v>
          </cell>
        </row>
        <row r="1539">
          <cell r="C1539">
            <v>0</v>
          </cell>
        </row>
        <row r="1540">
          <cell r="C1540">
            <v>0</v>
          </cell>
        </row>
        <row r="1541">
          <cell r="C1541">
            <v>0</v>
          </cell>
        </row>
        <row r="1542">
          <cell r="C1542">
            <v>0</v>
          </cell>
        </row>
        <row r="1543">
          <cell r="C1543">
            <v>0</v>
          </cell>
        </row>
        <row r="1544">
          <cell r="C1544">
            <v>0</v>
          </cell>
        </row>
        <row r="1545">
          <cell r="C1545">
            <v>0</v>
          </cell>
        </row>
        <row r="1546">
          <cell r="C1546">
            <v>0</v>
          </cell>
        </row>
        <row r="1547">
          <cell r="C1547">
            <v>0</v>
          </cell>
        </row>
        <row r="1548">
          <cell r="C1548">
            <v>0</v>
          </cell>
        </row>
        <row r="1549">
          <cell r="C1549">
            <v>0</v>
          </cell>
        </row>
        <row r="1550">
          <cell r="C1550">
            <v>0</v>
          </cell>
        </row>
        <row r="1551">
          <cell r="C1551">
            <v>0</v>
          </cell>
        </row>
        <row r="1552">
          <cell r="C1552">
            <v>0</v>
          </cell>
        </row>
        <row r="1553">
          <cell r="C1553">
            <v>0</v>
          </cell>
        </row>
        <row r="1554">
          <cell r="C1554">
            <v>0</v>
          </cell>
        </row>
        <row r="1555">
          <cell r="C1555">
            <v>0</v>
          </cell>
        </row>
        <row r="1556">
          <cell r="C1556">
            <v>0</v>
          </cell>
        </row>
        <row r="1557">
          <cell r="C1557">
            <v>0</v>
          </cell>
        </row>
        <row r="1558">
          <cell r="C1558">
            <v>0</v>
          </cell>
        </row>
        <row r="1559">
          <cell r="C1559">
            <v>0</v>
          </cell>
        </row>
        <row r="1560">
          <cell r="C1560">
            <v>0</v>
          </cell>
        </row>
        <row r="1561">
          <cell r="C1561">
            <v>0</v>
          </cell>
        </row>
        <row r="1562">
          <cell r="C1562">
            <v>0</v>
          </cell>
        </row>
        <row r="1563">
          <cell r="C1563">
            <v>0</v>
          </cell>
        </row>
        <row r="1564">
          <cell r="C1564">
            <v>0</v>
          </cell>
        </row>
        <row r="1565">
          <cell r="C1565">
            <v>0</v>
          </cell>
        </row>
        <row r="1566">
          <cell r="C1566">
            <v>0</v>
          </cell>
        </row>
        <row r="1567">
          <cell r="C1567">
            <v>0</v>
          </cell>
        </row>
        <row r="1568">
          <cell r="C1568">
            <v>0</v>
          </cell>
        </row>
        <row r="1569">
          <cell r="C1569">
            <v>0</v>
          </cell>
        </row>
        <row r="1570">
          <cell r="C1570">
            <v>0</v>
          </cell>
        </row>
        <row r="1571">
          <cell r="C1571">
            <v>0</v>
          </cell>
        </row>
        <row r="1572">
          <cell r="C1572">
            <v>0</v>
          </cell>
        </row>
        <row r="1573">
          <cell r="C1573">
            <v>0</v>
          </cell>
        </row>
        <row r="1574">
          <cell r="C1574">
            <v>0</v>
          </cell>
        </row>
        <row r="1575">
          <cell r="C1575">
            <v>0</v>
          </cell>
        </row>
        <row r="1576">
          <cell r="C1576">
            <v>0</v>
          </cell>
        </row>
        <row r="1577">
          <cell r="C1577">
            <v>0</v>
          </cell>
        </row>
        <row r="1578">
          <cell r="C1578">
            <v>0</v>
          </cell>
        </row>
        <row r="1579">
          <cell r="C1579">
            <v>0</v>
          </cell>
        </row>
        <row r="1580">
          <cell r="C1580">
            <v>0</v>
          </cell>
        </row>
      </sheetData>
      <sheetData sheetId="1"/>
      <sheetData sheetId="2"/>
      <sheetData sheetId="3">
        <row r="6">
          <cell r="B6" t="str">
            <v xml:space="preserve">PRIHODI POSLOVANJA (šifre 61+62+63+64+65+66+67+68) </v>
          </cell>
          <cell r="C6" t="str">
            <v>6</v>
          </cell>
          <cell r="D6">
            <v>0</v>
          </cell>
          <cell r="E6">
            <v>0</v>
          </cell>
        </row>
        <row r="153">
          <cell r="B153" t="str">
            <v xml:space="preserve">RASHODI POSLOVANJA (šifre 31+32+34+35+36+37+38) </v>
          </cell>
          <cell r="C153" t="str">
            <v>3</v>
          </cell>
          <cell r="D153">
            <v>0</v>
          </cell>
          <cell r="E153">
            <v>0</v>
          </cell>
        </row>
        <row r="656">
          <cell r="B656" t="str">
            <v>Višak prihoda i primitaka raspoloživ u sljedećem razdoblju (šifre X005 + '9221-9222' - Y005 - '9222-9221')</v>
          </cell>
          <cell r="C656" t="str">
            <v>X006</v>
          </cell>
          <cell r="D656">
            <v>0</v>
          </cell>
          <cell r="E656">
            <v>0</v>
          </cell>
        </row>
        <row r="657">
          <cell r="B657" t="str">
            <v>Manjak prihoda i primitaka za pokriće u sljedećem razdoblju (šifre Y005 + '9222-9221' - X005 - '9221-9222' )</v>
          </cell>
          <cell r="C657" t="str">
            <v>Y006</v>
          </cell>
          <cell r="D657">
            <v>0</v>
          </cell>
          <cell r="E657">
            <v>0</v>
          </cell>
        </row>
      </sheetData>
      <sheetData sheetId="4">
        <row r="7">
          <cell r="B7" t="str">
            <v>Nefinancijska imovina (šifre 01+02+03+04+05+06)</v>
          </cell>
          <cell r="C7" t="str">
            <v>B002</v>
          </cell>
          <cell r="D7">
            <v>0</v>
          </cell>
          <cell r="E7">
            <v>0</v>
          </cell>
        </row>
        <row r="69">
          <cell r="B69" t="str">
            <v>Financijska imovina (šifre 11+12+13+14+15+16+17+19)</v>
          </cell>
          <cell r="C69" t="str">
            <v>1</v>
          </cell>
          <cell r="D69">
            <v>0</v>
          </cell>
          <cell r="E69">
            <v>0</v>
          </cell>
        </row>
        <row r="180">
          <cell r="B180" t="str">
            <v xml:space="preserve">Obveze (šifre 23+24+25+26+27+29) </v>
          </cell>
          <cell r="C180" t="str">
            <v>2</v>
          </cell>
          <cell r="D180">
            <v>0</v>
          </cell>
          <cell r="E180">
            <v>0</v>
          </cell>
        </row>
        <row r="254">
          <cell r="B254" t="str">
            <v>Vlastiti izvori (šifre 91 + 922 - 93 + 96 + 97do 98)</v>
          </cell>
          <cell r="C254" t="str">
            <v>9</v>
          </cell>
          <cell r="D254">
            <v>0</v>
          </cell>
          <cell r="E254">
            <v>0</v>
          </cell>
        </row>
      </sheetData>
      <sheetData sheetId="5">
        <row r="5">
          <cell r="B5" t="str">
            <v>Opće javne usluge (šifre 011+012+013+014 do 018)</v>
          </cell>
          <cell r="C5" t="str">
            <v>01</v>
          </cell>
          <cell r="D5">
            <v>0</v>
          </cell>
          <cell r="E5">
            <v>0</v>
          </cell>
        </row>
        <row r="35">
          <cell r="B35" t="str">
            <v>Ekonomski poslovi (šifre 041+042+043+044+045+046+047+048+049)</v>
          </cell>
          <cell r="C35" t="str">
            <v>04</v>
          </cell>
          <cell r="D35">
            <v>0</v>
          </cell>
          <cell r="E35">
            <v>0</v>
          </cell>
        </row>
        <row r="88">
          <cell r="B88" t="str">
            <v>Rashodi vezani za stanovanje i kom. pogodnosti koji nisu drugdje svrstani</v>
          </cell>
          <cell r="C88" t="str">
            <v>066</v>
          </cell>
        </row>
        <row r="114">
          <cell r="B114" t="str">
            <v>Obrazovanje (šifre 091+092+093+094+095+096+097+098)</v>
          </cell>
          <cell r="C114" t="str">
            <v>09</v>
          </cell>
          <cell r="D114">
            <v>0</v>
          </cell>
          <cell r="E114">
            <v>0</v>
          </cell>
        </row>
        <row r="141">
          <cell r="B141" t="str">
            <v>Kontrolni zbroj (šifre 01+02+03+04+05+06+07+08+09+10)</v>
          </cell>
          <cell r="C141" t="str">
            <v>R1</v>
          </cell>
          <cell r="D141">
            <v>0</v>
          </cell>
          <cell r="E141">
            <v>0</v>
          </cell>
        </row>
      </sheetData>
      <sheetData sheetId="6">
        <row r="5">
          <cell r="B5" t="str">
            <v>Promjene u vrijednosti i obujmu imovine (šifre 91511+91512)</v>
          </cell>
          <cell r="C5" t="str">
            <v>9151</v>
          </cell>
          <cell r="D5">
            <v>0</v>
          </cell>
          <cell r="E5">
            <v>0</v>
          </cell>
        </row>
        <row r="22">
          <cell r="B22" t="str">
            <v>Promjene u obujmu imovine (šifre P016+P023)</v>
          </cell>
          <cell r="C22" t="str">
            <v>91512</v>
          </cell>
          <cell r="D22">
            <v>0</v>
          </cell>
          <cell r="E22">
            <v>0</v>
          </cell>
        </row>
        <row r="38">
          <cell r="B38" t="str">
            <v>Promjene u vrijednosti (revalorizacija) i obujmu obveza (šifre 91521+91522)</v>
          </cell>
          <cell r="C38" t="str">
            <v>9152</v>
          </cell>
          <cell r="D38">
            <v>0</v>
          </cell>
          <cell r="E38">
            <v>0</v>
          </cell>
        </row>
        <row r="44">
          <cell r="B44" t="str">
            <v>Promjene u obujmu obveza (šifre P035 do P038)</v>
          </cell>
          <cell r="C44" t="str">
            <v>91522</v>
          </cell>
          <cell r="D44">
            <v>0</v>
          </cell>
          <cell r="E44">
            <v>0</v>
          </cell>
        </row>
      </sheetData>
      <sheetData sheetId="7">
        <row r="5">
          <cell r="B5" t="str">
            <v>Stanje obveza 1. siječnja (=stanju obveza iz Izvještaja o obvezama na 31. prosinca prethodne godine)</v>
          </cell>
          <cell r="C5" t="str">
            <v>V001</v>
          </cell>
        </row>
        <row r="44">
          <cell r="B44" t="str">
            <v>Stanje obveza na kraju izvještajnog razdoblja (šifre V001+V002-V004) i (šifre V007+V009)</v>
          </cell>
          <cell r="C44" t="str">
            <v>V006</v>
          </cell>
          <cell r="D44">
            <v>0</v>
          </cell>
        </row>
        <row r="45">
          <cell r="B45" t="str">
            <v>Stanje dospjelih obveza na kraju izvještajnog razdoblja (šifre V008+D23+D24 + 'D dio 25,26' + D27)</v>
          </cell>
          <cell r="C45" t="str">
            <v>V007</v>
          </cell>
          <cell r="D45">
            <v>0</v>
          </cell>
        </row>
        <row r="104">
          <cell r="B104" t="str">
            <v>Stanje nedospjelih obveza na kraju izvještajnog razdoblja (šifre V010 + ND23 + ND24 + 'ND dio 25,26' + ND27)</v>
          </cell>
          <cell r="C104" t="str">
            <v>V009</v>
          </cell>
          <cell r="D104">
            <v>0</v>
          </cell>
        </row>
      </sheetData>
      <sheetData sheetId="8">
        <row r="14">
          <cell r="E14">
            <v>0</v>
          </cell>
        </row>
        <row r="23">
          <cell r="E23">
            <v>0</v>
          </cell>
        </row>
        <row r="298">
          <cell r="E298">
            <v>0</v>
          </cell>
        </row>
        <row r="341">
          <cell r="E341">
            <v>0</v>
          </cell>
        </row>
        <row r="344">
          <cell r="E344">
            <v>0</v>
          </cell>
        </row>
        <row r="346">
          <cell r="E346">
            <v>0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C984">
            <v>0</v>
          </cell>
          <cell r="D984">
            <v>0</v>
          </cell>
        </row>
        <row r="985">
          <cell r="C985">
            <v>0</v>
          </cell>
          <cell r="D985">
            <v>0</v>
          </cell>
        </row>
        <row r="986">
          <cell r="C986">
            <v>0</v>
          </cell>
          <cell r="D986">
            <v>0</v>
          </cell>
        </row>
        <row r="987">
          <cell r="C987">
            <v>0</v>
          </cell>
          <cell r="D987">
            <v>0</v>
          </cell>
        </row>
        <row r="988">
          <cell r="C988">
            <v>0</v>
          </cell>
          <cell r="D988">
            <v>0</v>
          </cell>
        </row>
        <row r="989">
          <cell r="C989">
            <v>0</v>
          </cell>
          <cell r="D989">
            <v>0</v>
          </cell>
        </row>
        <row r="990">
          <cell r="C990">
            <v>0</v>
          </cell>
          <cell r="D990">
            <v>0</v>
          </cell>
        </row>
        <row r="991">
          <cell r="C991">
            <v>0</v>
          </cell>
          <cell r="D991">
            <v>0</v>
          </cell>
        </row>
        <row r="992">
          <cell r="C992">
            <v>0</v>
          </cell>
          <cell r="D992">
            <v>0</v>
          </cell>
        </row>
        <row r="993">
          <cell r="C993">
            <v>0</v>
          </cell>
          <cell r="D993">
            <v>0</v>
          </cell>
        </row>
        <row r="994">
          <cell r="C994">
            <v>0</v>
          </cell>
          <cell r="D994">
            <v>0</v>
          </cell>
        </row>
        <row r="995">
          <cell r="C995">
            <v>0</v>
          </cell>
          <cell r="D995">
            <v>0</v>
          </cell>
        </row>
        <row r="996">
          <cell r="C996">
            <v>0</v>
          </cell>
          <cell r="D996">
            <v>0</v>
          </cell>
        </row>
        <row r="997">
          <cell r="C997">
            <v>0</v>
          </cell>
          <cell r="D997">
            <v>0</v>
          </cell>
        </row>
        <row r="998">
          <cell r="C998">
            <v>0</v>
          </cell>
          <cell r="D998">
            <v>0</v>
          </cell>
        </row>
        <row r="999">
          <cell r="C999">
            <v>0</v>
          </cell>
          <cell r="D999">
            <v>0</v>
          </cell>
        </row>
        <row r="1000">
          <cell r="C1000">
            <v>0</v>
          </cell>
          <cell r="D1000">
            <v>0</v>
          </cell>
        </row>
        <row r="1001">
          <cell r="C1001">
            <v>0</v>
          </cell>
          <cell r="D1001">
            <v>0</v>
          </cell>
        </row>
        <row r="1002">
          <cell r="C1002">
            <v>0</v>
          </cell>
          <cell r="D1002">
            <v>0</v>
          </cell>
        </row>
        <row r="1003">
          <cell r="C1003">
            <v>0</v>
          </cell>
          <cell r="D1003">
            <v>0</v>
          </cell>
        </row>
        <row r="1004">
          <cell r="C1004">
            <v>0</v>
          </cell>
          <cell r="D1004">
            <v>0</v>
          </cell>
        </row>
        <row r="1005">
          <cell r="C1005">
            <v>0</v>
          </cell>
          <cell r="D1005">
            <v>0</v>
          </cell>
        </row>
        <row r="1006">
          <cell r="C1006">
            <v>0</v>
          </cell>
          <cell r="D1006">
            <v>0</v>
          </cell>
        </row>
        <row r="1007">
          <cell r="C1007">
            <v>0</v>
          </cell>
          <cell r="D1007">
            <v>0</v>
          </cell>
        </row>
        <row r="1008">
          <cell r="C1008">
            <v>0</v>
          </cell>
          <cell r="D1008">
            <v>0</v>
          </cell>
        </row>
        <row r="1009">
          <cell r="C1009">
            <v>0</v>
          </cell>
          <cell r="D1009">
            <v>0</v>
          </cell>
        </row>
        <row r="1010">
          <cell r="C1010">
            <v>0</v>
          </cell>
          <cell r="D1010">
            <v>0</v>
          </cell>
        </row>
        <row r="1011">
          <cell r="C1011">
            <v>0</v>
          </cell>
          <cell r="D1011">
            <v>0</v>
          </cell>
        </row>
        <row r="1012">
          <cell r="C1012">
            <v>0</v>
          </cell>
          <cell r="D1012">
            <v>0</v>
          </cell>
        </row>
        <row r="1013">
          <cell r="C1013">
            <v>0</v>
          </cell>
          <cell r="D1013">
            <v>0</v>
          </cell>
        </row>
        <row r="1014">
          <cell r="C1014">
            <v>0</v>
          </cell>
          <cell r="D1014">
            <v>0</v>
          </cell>
        </row>
        <row r="1015">
          <cell r="C1015">
            <v>0</v>
          </cell>
          <cell r="D1015">
            <v>0</v>
          </cell>
        </row>
        <row r="1016">
          <cell r="C1016">
            <v>0</v>
          </cell>
          <cell r="D1016">
            <v>0</v>
          </cell>
        </row>
        <row r="1017">
          <cell r="C1017">
            <v>0</v>
          </cell>
          <cell r="D1017">
            <v>0</v>
          </cell>
        </row>
        <row r="1018">
          <cell r="C1018">
            <v>0</v>
          </cell>
          <cell r="D1018">
            <v>0</v>
          </cell>
        </row>
        <row r="1019">
          <cell r="C1019">
            <v>0</v>
          </cell>
          <cell r="D1019">
            <v>0</v>
          </cell>
        </row>
        <row r="1020">
          <cell r="C1020">
            <v>0</v>
          </cell>
          <cell r="D1020">
            <v>0</v>
          </cell>
        </row>
        <row r="1021">
          <cell r="C1021">
            <v>0</v>
          </cell>
          <cell r="D1021">
            <v>0</v>
          </cell>
        </row>
        <row r="1022">
          <cell r="C1022">
            <v>0</v>
          </cell>
          <cell r="D1022">
            <v>0</v>
          </cell>
        </row>
        <row r="1023">
          <cell r="C1023">
            <v>0</v>
          </cell>
          <cell r="D1023">
            <v>0</v>
          </cell>
        </row>
        <row r="1024">
          <cell r="C1024">
            <v>0</v>
          </cell>
          <cell r="D1024">
            <v>0</v>
          </cell>
        </row>
        <row r="1025">
          <cell r="C1025">
            <v>0</v>
          </cell>
          <cell r="D1025">
            <v>0</v>
          </cell>
        </row>
        <row r="1026">
          <cell r="C1026">
            <v>0</v>
          </cell>
          <cell r="D1026">
            <v>0</v>
          </cell>
        </row>
        <row r="1027">
          <cell r="C1027">
            <v>0</v>
          </cell>
          <cell r="D1027">
            <v>0</v>
          </cell>
        </row>
        <row r="1028">
          <cell r="C1028">
            <v>0</v>
          </cell>
          <cell r="D1028">
            <v>0</v>
          </cell>
        </row>
        <row r="1029">
          <cell r="C1029">
            <v>0</v>
          </cell>
          <cell r="D1029">
            <v>0</v>
          </cell>
        </row>
        <row r="1030">
          <cell r="C1030">
            <v>0</v>
          </cell>
          <cell r="D1030">
            <v>0</v>
          </cell>
        </row>
        <row r="1031">
          <cell r="C1031">
            <v>0</v>
          </cell>
          <cell r="D1031">
            <v>0</v>
          </cell>
        </row>
        <row r="1032">
          <cell r="C1032">
            <v>0</v>
          </cell>
          <cell r="D1032">
            <v>0</v>
          </cell>
        </row>
        <row r="1033">
          <cell r="C1033">
            <v>0</v>
          </cell>
          <cell r="D1033">
            <v>0</v>
          </cell>
        </row>
        <row r="1034">
          <cell r="C1034">
            <v>0</v>
          </cell>
          <cell r="D1034">
            <v>0</v>
          </cell>
        </row>
        <row r="1035">
          <cell r="C1035">
            <v>0</v>
          </cell>
          <cell r="D1035">
            <v>0</v>
          </cell>
        </row>
        <row r="1036">
          <cell r="C1036">
            <v>0</v>
          </cell>
          <cell r="D1036">
            <v>0</v>
          </cell>
        </row>
        <row r="1037">
          <cell r="C1037">
            <v>0</v>
          </cell>
          <cell r="D1037">
            <v>0</v>
          </cell>
        </row>
        <row r="1038">
          <cell r="C1038">
            <v>0</v>
          </cell>
          <cell r="D1038">
            <v>0</v>
          </cell>
        </row>
        <row r="1039">
          <cell r="C1039">
            <v>0</v>
          </cell>
          <cell r="D1039">
            <v>0</v>
          </cell>
        </row>
        <row r="1040">
          <cell r="C1040">
            <v>0</v>
          </cell>
          <cell r="D1040">
            <v>0</v>
          </cell>
        </row>
        <row r="1041">
          <cell r="C1041">
            <v>0</v>
          </cell>
          <cell r="D1041">
            <v>0</v>
          </cell>
        </row>
        <row r="1042">
          <cell r="C1042">
            <v>0</v>
          </cell>
          <cell r="D1042">
            <v>0</v>
          </cell>
        </row>
        <row r="1043">
          <cell r="C1043">
            <v>0</v>
          </cell>
          <cell r="D1043">
            <v>0</v>
          </cell>
        </row>
        <row r="1044">
          <cell r="C1044">
            <v>0</v>
          </cell>
          <cell r="D1044">
            <v>0</v>
          </cell>
        </row>
        <row r="1045">
          <cell r="C1045">
            <v>0</v>
          </cell>
          <cell r="D1045">
            <v>0</v>
          </cell>
        </row>
        <row r="1046">
          <cell r="C1046">
            <v>0</v>
          </cell>
          <cell r="D1046">
            <v>0</v>
          </cell>
        </row>
        <row r="1047">
          <cell r="C1047">
            <v>0</v>
          </cell>
          <cell r="D1047">
            <v>0</v>
          </cell>
        </row>
        <row r="1048">
          <cell r="C1048">
            <v>0</v>
          </cell>
          <cell r="D1048">
            <v>0</v>
          </cell>
        </row>
        <row r="1049">
          <cell r="C1049">
            <v>0</v>
          </cell>
          <cell r="D1049">
            <v>0</v>
          </cell>
        </row>
        <row r="1050">
          <cell r="C1050">
            <v>0</v>
          </cell>
          <cell r="D1050">
            <v>0</v>
          </cell>
        </row>
        <row r="1051">
          <cell r="C1051">
            <v>0</v>
          </cell>
          <cell r="D1051">
            <v>0</v>
          </cell>
        </row>
        <row r="1052">
          <cell r="C1052">
            <v>0</v>
          </cell>
          <cell r="D1052">
            <v>0</v>
          </cell>
        </row>
        <row r="1053">
          <cell r="C1053">
            <v>0</v>
          </cell>
          <cell r="D1053">
            <v>0</v>
          </cell>
        </row>
        <row r="1054">
          <cell r="C1054">
            <v>0</v>
          </cell>
          <cell r="D1054">
            <v>0</v>
          </cell>
        </row>
        <row r="1055">
          <cell r="C1055">
            <v>0</v>
          </cell>
          <cell r="D1055">
            <v>0</v>
          </cell>
        </row>
        <row r="1056">
          <cell r="C1056">
            <v>0</v>
          </cell>
          <cell r="D1056">
            <v>0</v>
          </cell>
        </row>
        <row r="1057">
          <cell r="C1057">
            <v>0</v>
          </cell>
          <cell r="D1057">
            <v>0</v>
          </cell>
        </row>
        <row r="1058">
          <cell r="C1058">
            <v>0</v>
          </cell>
          <cell r="D1058">
            <v>0</v>
          </cell>
        </row>
        <row r="1059">
          <cell r="C1059">
            <v>0</v>
          </cell>
          <cell r="D1059">
            <v>0</v>
          </cell>
        </row>
        <row r="1060">
          <cell r="C1060">
            <v>0</v>
          </cell>
          <cell r="D1060">
            <v>0</v>
          </cell>
        </row>
        <row r="1061">
          <cell r="C1061">
            <v>0</v>
          </cell>
          <cell r="D1061">
            <v>0</v>
          </cell>
        </row>
        <row r="1062">
          <cell r="C1062">
            <v>0</v>
          </cell>
          <cell r="D1062">
            <v>0</v>
          </cell>
        </row>
        <row r="1063">
          <cell r="C1063">
            <v>0</v>
          </cell>
          <cell r="D1063">
            <v>0</v>
          </cell>
        </row>
        <row r="1064">
          <cell r="C1064">
            <v>0</v>
          </cell>
          <cell r="D1064">
            <v>0</v>
          </cell>
        </row>
        <row r="1065">
          <cell r="C1065">
            <v>0</v>
          </cell>
          <cell r="D1065">
            <v>0</v>
          </cell>
        </row>
        <row r="1066">
          <cell r="C1066">
            <v>0</v>
          </cell>
          <cell r="D1066">
            <v>0</v>
          </cell>
        </row>
        <row r="1067">
          <cell r="C1067">
            <v>0</v>
          </cell>
          <cell r="D1067">
            <v>0</v>
          </cell>
        </row>
        <row r="1068">
          <cell r="C1068">
            <v>0</v>
          </cell>
          <cell r="D1068">
            <v>0</v>
          </cell>
        </row>
        <row r="1069">
          <cell r="C1069">
            <v>0</v>
          </cell>
          <cell r="D1069">
            <v>0</v>
          </cell>
        </row>
        <row r="1070">
          <cell r="C1070">
            <v>0</v>
          </cell>
          <cell r="D1070">
            <v>0</v>
          </cell>
        </row>
        <row r="1071">
          <cell r="C1071">
            <v>0</v>
          </cell>
          <cell r="D1071">
            <v>0</v>
          </cell>
        </row>
        <row r="1072">
          <cell r="C1072">
            <v>0</v>
          </cell>
          <cell r="D1072">
            <v>0</v>
          </cell>
        </row>
        <row r="1073">
          <cell r="C1073">
            <v>0</v>
          </cell>
          <cell r="D1073">
            <v>0</v>
          </cell>
        </row>
        <row r="1074">
          <cell r="C1074">
            <v>0</v>
          </cell>
          <cell r="D1074">
            <v>0</v>
          </cell>
        </row>
        <row r="1075">
          <cell r="C1075">
            <v>0</v>
          </cell>
          <cell r="D1075">
            <v>0</v>
          </cell>
        </row>
        <row r="1076">
          <cell r="C1076">
            <v>0</v>
          </cell>
          <cell r="D1076">
            <v>0</v>
          </cell>
        </row>
        <row r="1077">
          <cell r="C1077">
            <v>0</v>
          </cell>
          <cell r="D1077">
            <v>0</v>
          </cell>
        </row>
        <row r="1078">
          <cell r="C1078">
            <v>0</v>
          </cell>
          <cell r="D1078">
            <v>0</v>
          </cell>
        </row>
        <row r="1079">
          <cell r="C1079">
            <v>0</v>
          </cell>
          <cell r="D1079">
            <v>0</v>
          </cell>
        </row>
        <row r="1080">
          <cell r="C1080">
            <v>0</v>
          </cell>
          <cell r="D1080">
            <v>0</v>
          </cell>
        </row>
        <row r="1081">
          <cell r="C1081">
            <v>0</v>
          </cell>
          <cell r="D1081">
            <v>0</v>
          </cell>
        </row>
        <row r="1082">
          <cell r="C1082">
            <v>0</v>
          </cell>
          <cell r="D1082">
            <v>0</v>
          </cell>
        </row>
        <row r="1083">
          <cell r="C1083">
            <v>0</v>
          </cell>
          <cell r="D1083">
            <v>0</v>
          </cell>
        </row>
        <row r="1084">
          <cell r="C1084">
            <v>0</v>
          </cell>
          <cell r="D1084">
            <v>0</v>
          </cell>
        </row>
        <row r="1085">
          <cell r="C1085">
            <v>0</v>
          </cell>
          <cell r="D1085">
            <v>0</v>
          </cell>
        </row>
        <row r="1086">
          <cell r="C1086">
            <v>0</v>
          </cell>
          <cell r="D1086">
            <v>0</v>
          </cell>
        </row>
        <row r="1087">
          <cell r="C1087">
            <v>0</v>
          </cell>
          <cell r="D1087">
            <v>0</v>
          </cell>
        </row>
        <row r="1088">
          <cell r="C1088">
            <v>0</v>
          </cell>
          <cell r="D1088">
            <v>0</v>
          </cell>
        </row>
        <row r="1089">
          <cell r="C1089">
            <v>0</v>
          </cell>
          <cell r="D1089">
            <v>0</v>
          </cell>
        </row>
        <row r="1090">
          <cell r="C1090">
            <v>0</v>
          </cell>
          <cell r="D1090">
            <v>0</v>
          </cell>
        </row>
        <row r="1091">
          <cell r="C1091">
            <v>0</v>
          </cell>
          <cell r="D1091">
            <v>0</v>
          </cell>
        </row>
        <row r="1092">
          <cell r="C1092">
            <v>0</v>
          </cell>
          <cell r="D1092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0</v>
          </cell>
          <cell r="D1095">
            <v>0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145">
          <cell r="C1145">
            <v>0</v>
          </cell>
          <cell r="D1145">
            <v>0</v>
          </cell>
        </row>
        <row r="1146">
          <cell r="C1146">
            <v>0</v>
          </cell>
          <cell r="D1146">
            <v>0</v>
          </cell>
        </row>
        <row r="1147">
          <cell r="C1147">
            <v>0</v>
          </cell>
          <cell r="D1147">
            <v>0</v>
          </cell>
        </row>
        <row r="1148">
          <cell r="C1148">
            <v>0</v>
          </cell>
          <cell r="D1148">
            <v>0</v>
          </cell>
        </row>
        <row r="1149">
          <cell r="C1149">
            <v>0</v>
          </cell>
          <cell r="D1149">
            <v>0</v>
          </cell>
        </row>
        <row r="1150">
          <cell r="C1150">
            <v>0</v>
          </cell>
          <cell r="D1150">
            <v>0</v>
          </cell>
        </row>
        <row r="1151">
          <cell r="C1151">
            <v>0</v>
          </cell>
          <cell r="D1151">
            <v>0</v>
          </cell>
        </row>
        <row r="1152">
          <cell r="C1152">
            <v>0</v>
          </cell>
          <cell r="D1152">
            <v>0</v>
          </cell>
        </row>
        <row r="1153">
          <cell r="C1153">
            <v>0</v>
          </cell>
          <cell r="D1153">
            <v>0</v>
          </cell>
        </row>
        <row r="1154">
          <cell r="C1154">
            <v>0</v>
          </cell>
          <cell r="D1154">
            <v>0</v>
          </cell>
        </row>
        <row r="1155">
          <cell r="C1155">
            <v>0</v>
          </cell>
          <cell r="D1155">
            <v>0</v>
          </cell>
        </row>
        <row r="1156">
          <cell r="C1156">
            <v>0</v>
          </cell>
          <cell r="D1156">
            <v>0</v>
          </cell>
        </row>
        <row r="1157">
          <cell r="C1157">
            <v>0</v>
          </cell>
          <cell r="D1157">
            <v>0</v>
          </cell>
        </row>
        <row r="1158">
          <cell r="C1158">
            <v>0</v>
          </cell>
          <cell r="D1158">
            <v>0</v>
          </cell>
        </row>
        <row r="1159">
          <cell r="C1159">
            <v>0</v>
          </cell>
          <cell r="D1159">
            <v>0</v>
          </cell>
        </row>
        <row r="1160">
          <cell r="C1160">
            <v>0</v>
          </cell>
          <cell r="D1160">
            <v>0</v>
          </cell>
        </row>
        <row r="1161">
          <cell r="C1161">
            <v>0</v>
          </cell>
          <cell r="D1161">
            <v>0</v>
          </cell>
        </row>
        <row r="1162">
          <cell r="C1162">
            <v>0</v>
          </cell>
          <cell r="D1162">
            <v>0</v>
          </cell>
        </row>
        <row r="1163">
          <cell r="C1163">
            <v>0</v>
          </cell>
          <cell r="D1163">
            <v>0</v>
          </cell>
        </row>
        <row r="1164">
          <cell r="C1164">
            <v>0</v>
          </cell>
          <cell r="D1164">
            <v>0</v>
          </cell>
        </row>
        <row r="1165">
          <cell r="C1165">
            <v>0</v>
          </cell>
          <cell r="D1165">
            <v>0</v>
          </cell>
        </row>
        <row r="1166">
          <cell r="C1166">
            <v>0</v>
          </cell>
          <cell r="D1166">
            <v>0</v>
          </cell>
        </row>
        <row r="1167">
          <cell r="C1167">
            <v>0</v>
          </cell>
          <cell r="D1167">
            <v>0</v>
          </cell>
        </row>
        <row r="1168">
          <cell r="C1168">
            <v>0</v>
          </cell>
          <cell r="D1168">
            <v>0</v>
          </cell>
        </row>
        <row r="1169">
          <cell r="C1169">
            <v>0</v>
          </cell>
          <cell r="D1169">
            <v>0</v>
          </cell>
        </row>
        <row r="1170">
          <cell r="C1170">
            <v>0</v>
          </cell>
          <cell r="D1170">
            <v>0</v>
          </cell>
        </row>
        <row r="1171">
          <cell r="C1171">
            <v>0</v>
          </cell>
          <cell r="D1171">
            <v>0</v>
          </cell>
        </row>
        <row r="1172">
          <cell r="C1172">
            <v>0</v>
          </cell>
          <cell r="D1172">
            <v>0</v>
          </cell>
        </row>
        <row r="1173">
          <cell r="C1173">
            <v>0</v>
          </cell>
          <cell r="D1173">
            <v>0</v>
          </cell>
        </row>
        <row r="1174">
          <cell r="C1174">
            <v>0</v>
          </cell>
          <cell r="D1174">
            <v>0</v>
          </cell>
        </row>
        <row r="1175">
          <cell r="C1175">
            <v>0</v>
          </cell>
          <cell r="D1175">
            <v>0</v>
          </cell>
        </row>
        <row r="1176">
          <cell r="C1176">
            <v>0</v>
          </cell>
          <cell r="D1176">
            <v>0</v>
          </cell>
        </row>
        <row r="1177">
          <cell r="C1177">
            <v>0</v>
          </cell>
          <cell r="D1177">
            <v>0</v>
          </cell>
        </row>
        <row r="1178">
          <cell r="C1178">
            <v>0</v>
          </cell>
          <cell r="D1178">
            <v>0</v>
          </cell>
        </row>
        <row r="1179">
          <cell r="C1179">
            <v>0</v>
          </cell>
          <cell r="D1179">
            <v>0</v>
          </cell>
        </row>
        <row r="1180">
          <cell r="C1180">
            <v>0</v>
          </cell>
          <cell r="D1180">
            <v>0</v>
          </cell>
        </row>
        <row r="1181">
          <cell r="C1181">
            <v>0</v>
          </cell>
          <cell r="D1181">
            <v>0</v>
          </cell>
        </row>
        <row r="1182">
          <cell r="C1182">
            <v>0</v>
          </cell>
          <cell r="D1182">
            <v>0</v>
          </cell>
        </row>
        <row r="1183">
          <cell r="C1183">
            <v>0</v>
          </cell>
          <cell r="D1183">
            <v>0</v>
          </cell>
        </row>
        <row r="1184">
          <cell r="C1184">
            <v>0</v>
          </cell>
          <cell r="D1184">
            <v>0</v>
          </cell>
        </row>
        <row r="1185">
          <cell r="C1185">
            <v>0</v>
          </cell>
          <cell r="D1185">
            <v>0</v>
          </cell>
        </row>
        <row r="1186">
          <cell r="C1186">
            <v>0</v>
          </cell>
          <cell r="D1186">
            <v>0</v>
          </cell>
        </row>
        <row r="1187">
          <cell r="C1187">
            <v>0</v>
          </cell>
          <cell r="D1187">
            <v>0</v>
          </cell>
        </row>
        <row r="1188">
          <cell r="C1188">
            <v>0</v>
          </cell>
          <cell r="D1188">
            <v>0</v>
          </cell>
        </row>
        <row r="1189">
          <cell r="C1189">
            <v>0</v>
          </cell>
          <cell r="D1189">
            <v>0</v>
          </cell>
        </row>
        <row r="1190">
          <cell r="C1190">
            <v>0</v>
          </cell>
          <cell r="D1190">
            <v>0</v>
          </cell>
        </row>
        <row r="1191">
          <cell r="C1191">
            <v>0</v>
          </cell>
          <cell r="D1191">
            <v>0</v>
          </cell>
        </row>
        <row r="1192">
          <cell r="C1192">
            <v>0</v>
          </cell>
          <cell r="D1192">
            <v>0</v>
          </cell>
        </row>
        <row r="1193">
          <cell r="C1193">
            <v>0</v>
          </cell>
          <cell r="D1193">
            <v>0</v>
          </cell>
        </row>
        <row r="1194">
          <cell r="C1194">
            <v>0</v>
          </cell>
          <cell r="D1194">
            <v>0</v>
          </cell>
        </row>
        <row r="1195">
          <cell r="C1195">
            <v>0</v>
          </cell>
          <cell r="D1195">
            <v>0</v>
          </cell>
        </row>
        <row r="1196">
          <cell r="C1196">
            <v>0</v>
          </cell>
          <cell r="D1196">
            <v>0</v>
          </cell>
        </row>
        <row r="1197">
          <cell r="C1197">
            <v>0</v>
          </cell>
          <cell r="D1197">
            <v>0</v>
          </cell>
        </row>
        <row r="1198">
          <cell r="C1198">
            <v>0</v>
          </cell>
          <cell r="D1198">
            <v>0</v>
          </cell>
        </row>
        <row r="1199">
          <cell r="C1199">
            <v>0</v>
          </cell>
          <cell r="D1199">
            <v>0</v>
          </cell>
        </row>
        <row r="1200">
          <cell r="C1200">
            <v>0</v>
          </cell>
          <cell r="D1200">
            <v>0</v>
          </cell>
        </row>
        <row r="1201">
          <cell r="C1201">
            <v>0</v>
          </cell>
          <cell r="D1201">
            <v>0</v>
          </cell>
        </row>
        <row r="1202">
          <cell r="C1202">
            <v>0</v>
          </cell>
          <cell r="D1202">
            <v>0</v>
          </cell>
        </row>
        <row r="1203">
          <cell r="C1203">
            <v>0</v>
          </cell>
          <cell r="D1203">
            <v>0</v>
          </cell>
        </row>
        <row r="1204">
          <cell r="C1204">
            <v>0</v>
          </cell>
          <cell r="D1204">
            <v>0</v>
          </cell>
        </row>
        <row r="1205">
          <cell r="C1205">
            <v>0</v>
          </cell>
          <cell r="D1205">
            <v>0</v>
          </cell>
        </row>
        <row r="1206">
          <cell r="C1206">
            <v>0</v>
          </cell>
          <cell r="D1206">
            <v>0</v>
          </cell>
        </row>
        <row r="1207">
          <cell r="C1207">
            <v>0</v>
          </cell>
          <cell r="D1207">
            <v>0</v>
          </cell>
        </row>
        <row r="1208">
          <cell r="C1208">
            <v>0</v>
          </cell>
          <cell r="D1208">
            <v>0</v>
          </cell>
        </row>
        <row r="1209">
          <cell r="C1209">
            <v>0</v>
          </cell>
          <cell r="D1209">
            <v>0</v>
          </cell>
        </row>
        <row r="1210">
          <cell r="C1210">
            <v>0</v>
          </cell>
          <cell r="D1210">
            <v>0</v>
          </cell>
        </row>
        <row r="1211">
          <cell r="C1211">
            <v>0</v>
          </cell>
          <cell r="D1211">
            <v>0</v>
          </cell>
        </row>
        <row r="1212">
          <cell r="C1212">
            <v>0</v>
          </cell>
          <cell r="D1212">
            <v>0</v>
          </cell>
        </row>
        <row r="1213">
          <cell r="C1213">
            <v>0</v>
          </cell>
          <cell r="D1213">
            <v>0</v>
          </cell>
        </row>
        <row r="1214">
          <cell r="C1214">
            <v>0</v>
          </cell>
          <cell r="D1214">
            <v>0</v>
          </cell>
        </row>
        <row r="1215">
          <cell r="C1215">
            <v>0</v>
          </cell>
          <cell r="D1215">
            <v>0</v>
          </cell>
        </row>
        <row r="1216">
          <cell r="C1216">
            <v>0</v>
          </cell>
          <cell r="D1216">
            <v>0</v>
          </cell>
        </row>
        <row r="1217">
          <cell r="C1217">
            <v>0</v>
          </cell>
          <cell r="D1217">
            <v>0</v>
          </cell>
        </row>
        <row r="1218">
          <cell r="C1218">
            <v>0</v>
          </cell>
          <cell r="D1218">
            <v>0</v>
          </cell>
        </row>
        <row r="1219">
          <cell r="C1219">
            <v>0</v>
          </cell>
          <cell r="D1219">
            <v>0</v>
          </cell>
        </row>
        <row r="1220">
          <cell r="C1220">
            <v>0</v>
          </cell>
          <cell r="D1220">
            <v>0</v>
          </cell>
        </row>
        <row r="1221">
          <cell r="C1221">
            <v>0</v>
          </cell>
          <cell r="D1221">
            <v>0</v>
          </cell>
        </row>
        <row r="1222">
          <cell r="C1222">
            <v>0</v>
          </cell>
          <cell r="D1222">
            <v>0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0</v>
          </cell>
          <cell r="D1230">
            <v>0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0</v>
          </cell>
          <cell r="D1235">
            <v>0</v>
          </cell>
        </row>
        <row r="1236">
          <cell r="C1236">
            <v>0</v>
          </cell>
          <cell r="D1236">
            <v>0</v>
          </cell>
        </row>
        <row r="1237">
          <cell r="C1237">
            <v>0</v>
          </cell>
          <cell r="D1237">
            <v>0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0</v>
          </cell>
          <cell r="D1241">
            <v>0</v>
          </cell>
        </row>
        <row r="1242">
          <cell r="C1242">
            <v>0</v>
          </cell>
          <cell r="D1242">
            <v>0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0</v>
          </cell>
          <cell r="D1246">
            <v>0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0</v>
          </cell>
          <cell r="D1255">
            <v>0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0</v>
          </cell>
          <cell r="D1260">
            <v>0</v>
          </cell>
        </row>
        <row r="1261">
          <cell r="C1261">
            <v>0</v>
          </cell>
          <cell r="D1261">
            <v>0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0</v>
          </cell>
          <cell r="D1265">
            <v>0</v>
          </cell>
        </row>
        <row r="1266">
          <cell r="C1266">
            <v>0</v>
          </cell>
          <cell r="D1266">
            <v>0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271">
          <cell r="C1271">
            <v>0</v>
          </cell>
          <cell r="D1271">
            <v>0</v>
          </cell>
        </row>
        <row r="1272">
          <cell r="C1272">
            <v>0</v>
          </cell>
          <cell r="D1272">
            <v>0</v>
          </cell>
        </row>
        <row r="1273">
          <cell r="C1273">
            <v>0</v>
          </cell>
          <cell r="D1273">
            <v>0</v>
          </cell>
        </row>
        <row r="1274">
          <cell r="C1274">
            <v>0</v>
          </cell>
          <cell r="D1274">
            <v>0</v>
          </cell>
        </row>
        <row r="1275">
          <cell r="C1275">
            <v>0</v>
          </cell>
          <cell r="D1275">
            <v>0</v>
          </cell>
        </row>
        <row r="1276">
          <cell r="C1276">
            <v>0</v>
          </cell>
          <cell r="D1276">
            <v>0</v>
          </cell>
        </row>
        <row r="1277">
          <cell r="C1277">
            <v>0</v>
          </cell>
          <cell r="D1277">
            <v>0</v>
          </cell>
        </row>
        <row r="1278">
          <cell r="C1278">
            <v>0</v>
          </cell>
          <cell r="D1278">
            <v>0</v>
          </cell>
        </row>
        <row r="1279">
          <cell r="C1279">
            <v>0</v>
          </cell>
          <cell r="D1279">
            <v>0</v>
          </cell>
        </row>
        <row r="1280">
          <cell r="C1280">
            <v>0</v>
          </cell>
          <cell r="D1280">
            <v>0</v>
          </cell>
        </row>
        <row r="1281">
          <cell r="C1281">
            <v>0</v>
          </cell>
          <cell r="D1281">
            <v>0</v>
          </cell>
        </row>
        <row r="1282">
          <cell r="C1282">
            <v>0</v>
          </cell>
          <cell r="D1282">
            <v>0</v>
          </cell>
        </row>
        <row r="1283">
          <cell r="C1283">
            <v>0</v>
          </cell>
          <cell r="D1283">
            <v>0</v>
          </cell>
        </row>
        <row r="1284">
          <cell r="C1284">
            <v>0</v>
          </cell>
          <cell r="D1284">
            <v>0</v>
          </cell>
        </row>
        <row r="1285">
          <cell r="C1285">
            <v>0</v>
          </cell>
          <cell r="D1285">
            <v>0</v>
          </cell>
        </row>
        <row r="1286">
          <cell r="C1286">
            <v>0</v>
          </cell>
          <cell r="D1286">
            <v>0</v>
          </cell>
        </row>
        <row r="1287">
          <cell r="C1287">
            <v>0</v>
          </cell>
          <cell r="D1287">
            <v>0</v>
          </cell>
        </row>
        <row r="1288">
          <cell r="C1288">
            <v>0</v>
          </cell>
          <cell r="D1288">
            <v>0</v>
          </cell>
        </row>
        <row r="1289">
          <cell r="C1289">
            <v>0</v>
          </cell>
          <cell r="D1289">
            <v>0</v>
          </cell>
        </row>
        <row r="1290">
          <cell r="C1290">
            <v>0</v>
          </cell>
          <cell r="D1290">
            <v>0</v>
          </cell>
        </row>
        <row r="1291">
          <cell r="C1291">
            <v>0</v>
          </cell>
          <cell r="D1291">
            <v>0</v>
          </cell>
        </row>
        <row r="1292">
          <cell r="C1292">
            <v>0</v>
          </cell>
          <cell r="D1292">
            <v>0</v>
          </cell>
        </row>
        <row r="1293">
          <cell r="C1293">
            <v>0</v>
          </cell>
          <cell r="D1293">
            <v>0</v>
          </cell>
        </row>
        <row r="1294">
          <cell r="C1294">
            <v>0</v>
          </cell>
          <cell r="D1294">
            <v>0</v>
          </cell>
        </row>
        <row r="1295">
          <cell r="C1295">
            <v>0</v>
          </cell>
          <cell r="D1295">
            <v>0</v>
          </cell>
        </row>
        <row r="1296">
          <cell r="C1296">
            <v>0</v>
          </cell>
          <cell r="D1296">
            <v>0</v>
          </cell>
        </row>
        <row r="1297">
          <cell r="C1297">
            <v>0</v>
          </cell>
          <cell r="D1297">
            <v>0</v>
          </cell>
        </row>
        <row r="1298">
          <cell r="C1298">
            <v>0</v>
          </cell>
          <cell r="D1298">
            <v>0</v>
          </cell>
        </row>
        <row r="1299">
          <cell r="C1299">
            <v>0</v>
          </cell>
          <cell r="D1299">
            <v>0</v>
          </cell>
        </row>
        <row r="1300">
          <cell r="C1300">
            <v>0</v>
          </cell>
          <cell r="D1300">
            <v>0</v>
          </cell>
        </row>
        <row r="1301">
          <cell r="C1301">
            <v>0</v>
          </cell>
          <cell r="D1301">
            <v>0</v>
          </cell>
        </row>
        <row r="1302">
          <cell r="C1302">
            <v>0</v>
          </cell>
          <cell r="D1302">
            <v>0</v>
          </cell>
        </row>
        <row r="1303">
          <cell r="C1303">
            <v>0</v>
          </cell>
          <cell r="D1303">
            <v>0</v>
          </cell>
        </row>
        <row r="1304">
          <cell r="C1304">
            <v>0</v>
          </cell>
          <cell r="D1304">
            <v>0</v>
          </cell>
        </row>
        <row r="1305">
          <cell r="C1305">
            <v>0</v>
          </cell>
          <cell r="D1305">
            <v>0</v>
          </cell>
        </row>
        <row r="1306">
          <cell r="C1306">
            <v>0</v>
          </cell>
          <cell r="D1306">
            <v>0</v>
          </cell>
        </row>
        <row r="1307">
          <cell r="C1307">
            <v>0</v>
          </cell>
          <cell r="D1307">
            <v>0</v>
          </cell>
        </row>
        <row r="1308">
          <cell r="C1308">
            <v>0</v>
          </cell>
          <cell r="D1308">
            <v>0</v>
          </cell>
        </row>
        <row r="1309">
          <cell r="C1309">
            <v>0</v>
          </cell>
          <cell r="D1309">
            <v>0</v>
          </cell>
        </row>
        <row r="1310">
          <cell r="C1310">
            <v>0</v>
          </cell>
          <cell r="D1310">
            <v>0</v>
          </cell>
        </row>
        <row r="1311">
          <cell r="C1311">
            <v>0</v>
          </cell>
          <cell r="D1311">
            <v>0</v>
          </cell>
        </row>
        <row r="1312">
          <cell r="C1312">
            <v>0</v>
          </cell>
          <cell r="D1312">
            <v>0</v>
          </cell>
        </row>
        <row r="1313">
          <cell r="C1313">
            <v>0</v>
          </cell>
          <cell r="D1313">
            <v>0</v>
          </cell>
        </row>
        <row r="1314">
          <cell r="C1314">
            <v>0</v>
          </cell>
          <cell r="D1314">
            <v>0</v>
          </cell>
        </row>
        <row r="1315">
          <cell r="C1315">
            <v>0</v>
          </cell>
          <cell r="D1315">
            <v>0</v>
          </cell>
        </row>
        <row r="1316">
          <cell r="C1316">
            <v>0</v>
          </cell>
          <cell r="D1316">
            <v>0</v>
          </cell>
        </row>
        <row r="1317">
          <cell r="C1317">
            <v>0</v>
          </cell>
          <cell r="D1317">
            <v>0</v>
          </cell>
        </row>
        <row r="1318">
          <cell r="C1318">
            <v>0</v>
          </cell>
          <cell r="D1318">
            <v>0</v>
          </cell>
        </row>
        <row r="1319">
          <cell r="C1319">
            <v>0</v>
          </cell>
          <cell r="D1319">
            <v>0</v>
          </cell>
        </row>
        <row r="1320">
          <cell r="C1320">
            <v>0</v>
          </cell>
          <cell r="D1320">
            <v>0</v>
          </cell>
        </row>
        <row r="1321">
          <cell r="C1321">
            <v>0</v>
          </cell>
          <cell r="D1321">
            <v>0</v>
          </cell>
        </row>
        <row r="1322">
          <cell r="C1322">
            <v>0</v>
          </cell>
          <cell r="D1322">
            <v>0</v>
          </cell>
        </row>
        <row r="1323">
          <cell r="C1323">
            <v>0</v>
          </cell>
          <cell r="D1323">
            <v>0</v>
          </cell>
        </row>
        <row r="1324">
          <cell r="C1324">
            <v>0</v>
          </cell>
          <cell r="D1324">
            <v>0</v>
          </cell>
        </row>
        <row r="1325">
          <cell r="C1325">
            <v>0</v>
          </cell>
          <cell r="D1325">
            <v>0</v>
          </cell>
        </row>
        <row r="1326">
          <cell r="C1326">
            <v>0</v>
          </cell>
          <cell r="D1326">
            <v>0</v>
          </cell>
        </row>
        <row r="1327">
          <cell r="C1327">
            <v>0</v>
          </cell>
          <cell r="D1327">
            <v>0</v>
          </cell>
        </row>
        <row r="1328">
          <cell r="C1328">
            <v>0</v>
          </cell>
          <cell r="D1328">
            <v>0</v>
          </cell>
        </row>
        <row r="1329">
          <cell r="C1329">
            <v>0</v>
          </cell>
          <cell r="D1329">
            <v>0</v>
          </cell>
        </row>
        <row r="1330">
          <cell r="C1330">
            <v>0</v>
          </cell>
          <cell r="D1330">
            <v>0</v>
          </cell>
        </row>
        <row r="1331">
          <cell r="C1331">
            <v>0</v>
          </cell>
          <cell r="D1331">
            <v>0</v>
          </cell>
        </row>
        <row r="1332">
          <cell r="C1332">
            <v>0</v>
          </cell>
          <cell r="D1332">
            <v>0</v>
          </cell>
        </row>
        <row r="1333">
          <cell r="C1333">
            <v>0</v>
          </cell>
          <cell r="D1333">
            <v>0</v>
          </cell>
        </row>
        <row r="1334">
          <cell r="C1334">
            <v>0</v>
          </cell>
          <cell r="D1334">
            <v>0</v>
          </cell>
        </row>
        <row r="1335">
          <cell r="C1335">
            <v>0</v>
          </cell>
          <cell r="D1335">
            <v>0</v>
          </cell>
        </row>
        <row r="1336">
          <cell r="C1336">
            <v>0</v>
          </cell>
          <cell r="D1336">
            <v>0</v>
          </cell>
        </row>
        <row r="1337">
          <cell r="C1337">
            <v>0</v>
          </cell>
          <cell r="D1337">
            <v>0</v>
          </cell>
        </row>
        <row r="1338">
          <cell r="C1338">
            <v>0</v>
          </cell>
          <cell r="D1338">
            <v>0</v>
          </cell>
        </row>
        <row r="1339">
          <cell r="C1339">
            <v>0</v>
          </cell>
          <cell r="D1339">
            <v>0</v>
          </cell>
        </row>
        <row r="1340">
          <cell r="C1340">
            <v>0</v>
          </cell>
          <cell r="D1340">
            <v>0</v>
          </cell>
        </row>
        <row r="1341">
          <cell r="C1341">
            <v>0</v>
          </cell>
          <cell r="D1341">
            <v>0</v>
          </cell>
        </row>
        <row r="1342">
          <cell r="C1342">
            <v>0</v>
          </cell>
          <cell r="D1342">
            <v>0</v>
          </cell>
        </row>
        <row r="1343">
          <cell r="C1343">
            <v>0</v>
          </cell>
          <cell r="D1343">
            <v>0</v>
          </cell>
        </row>
        <row r="1344">
          <cell r="C1344">
            <v>0</v>
          </cell>
          <cell r="D1344">
            <v>0</v>
          </cell>
        </row>
        <row r="1345">
          <cell r="C1345">
            <v>0</v>
          </cell>
          <cell r="D1345">
            <v>0</v>
          </cell>
        </row>
        <row r="1346">
          <cell r="C1346">
            <v>0</v>
          </cell>
          <cell r="D1346">
            <v>0</v>
          </cell>
        </row>
        <row r="1347">
          <cell r="C1347">
            <v>0</v>
          </cell>
          <cell r="D1347">
            <v>0</v>
          </cell>
        </row>
        <row r="1348">
          <cell r="C1348">
            <v>0</v>
          </cell>
          <cell r="D1348">
            <v>0</v>
          </cell>
        </row>
        <row r="1349">
          <cell r="C1349">
            <v>0</v>
          </cell>
          <cell r="D1349">
            <v>0</v>
          </cell>
        </row>
        <row r="1350">
          <cell r="C1350">
            <v>0</v>
          </cell>
          <cell r="D1350">
            <v>0</v>
          </cell>
        </row>
        <row r="1351">
          <cell r="C1351">
            <v>0</v>
          </cell>
          <cell r="D1351">
            <v>0</v>
          </cell>
        </row>
        <row r="1352">
          <cell r="C1352">
            <v>0</v>
          </cell>
          <cell r="D1352">
            <v>0</v>
          </cell>
        </row>
        <row r="1353">
          <cell r="C1353">
            <v>0</v>
          </cell>
          <cell r="D1353">
            <v>0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0</v>
          </cell>
          <cell r="D1356">
            <v>0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0</v>
          </cell>
          <cell r="D1360">
            <v>0</v>
          </cell>
        </row>
        <row r="1361">
          <cell r="C1361">
            <v>0</v>
          </cell>
          <cell r="D1361">
            <v>0</v>
          </cell>
        </row>
        <row r="1362">
          <cell r="C1362">
            <v>0</v>
          </cell>
          <cell r="D1362">
            <v>0</v>
          </cell>
        </row>
        <row r="1363">
          <cell r="C1363">
            <v>0</v>
          </cell>
          <cell r="D1363">
            <v>0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0</v>
          </cell>
          <cell r="D1370">
            <v>0</v>
          </cell>
        </row>
        <row r="1371">
          <cell r="C1371">
            <v>0</v>
          </cell>
          <cell r="D1371">
            <v>0</v>
          </cell>
        </row>
        <row r="1372">
          <cell r="C1372">
            <v>0</v>
          </cell>
          <cell r="D1372">
            <v>0</v>
          </cell>
        </row>
        <row r="1373">
          <cell r="C1373">
            <v>0</v>
          </cell>
          <cell r="D1373">
            <v>0</v>
          </cell>
        </row>
        <row r="1374">
          <cell r="C1374">
            <v>0</v>
          </cell>
          <cell r="D1374">
            <v>0</v>
          </cell>
        </row>
        <row r="1375">
          <cell r="C1375">
            <v>0</v>
          </cell>
          <cell r="D1375">
            <v>0</v>
          </cell>
        </row>
        <row r="1376">
          <cell r="C1376">
            <v>0</v>
          </cell>
          <cell r="D1376">
            <v>0</v>
          </cell>
        </row>
        <row r="1377">
          <cell r="C1377">
            <v>0</v>
          </cell>
          <cell r="D1377">
            <v>0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0</v>
          </cell>
          <cell r="D1385">
            <v>0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0</v>
          </cell>
          <cell r="D1388">
            <v>0</v>
          </cell>
        </row>
        <row r="1389">
          <cell r="C1389">
            <v>0</v>
          </cell>
          <cell r="D1389">
            <v>0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0</v>
          </cell>
          <cell r="D1396">
            <v>0</v>
          </cell>
        </row>
        <row r="1397">
          <cell r="C1397">
            <v>0</v>
          </cell>
          <cell r="D1397">
            <v>0</v>
          </cell>
        </row>
        <row r="1398">
          <cell r="C1398">
            <v>0</v>
          </cell>
          <cell r="D1398">
            <v>0</v>
          </cell>
        </row>
        <row r="1399">
          <cell r="C1399">
            <v>0</v>
          </cell>
          <cell r="D1399">
            <v>0</v>
          </cell>
        </row>
        <row r="1400">
          <cell r="C1400">
            <v>0</v>
          </cell>
          <cell r="D1400">
            <v>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0</v>
          </cell>
          <cell r="D1405">
            <v>0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424">
          <cell r="C1424">
            <v>0</v>
          </cell>
          <cell r="D1424">
            <v>0</v>
          </cell>
        </row>
        <row r="1425">
          <cell r="C1425">
            <v>0</v>
          </cell>
          <cell r="D1425">
            <v>0</v>
          </cell>
        </row>
        <row r="1426">
          <cell r="C1426">
            <v>0</v>
          </cell>
          <cell r="D1426">
            <v>0</v>
          </cell>
        </row>
        <row r="1427">
          <cell r="C1427">
            <v>0</v>
          </cell>
          <cell r="D1427">
            <v>0</v>
          </cell>
        </row>
        <row r="1428">
          <cell r="C1428">
            <v>0</v>
          </cell>
          <cell r="D1428">
            <v>0</v>
          </cell>
        </row>
        <row r="1429">
          <cell r="C1429">
            <v>0</v>
          </cell>
          <cell r="D1429">
            <v>0</v>
          </cell>
        </row>
        <row r="1430">
          <cell r="C1430">
            <v>0</v>
          </cell>
          <cell r="D1430">
            <v>0</v>
          </cell>
        </row>
        <row r="1431">
          <cell r="C1431">
            <v>0</v>
          </cell>
          <cell r="D1431">
            <v>0</v>
          </cell>
        </row>
        <row r="1432">
          <cell r="C1432">
            <v>0</v>
          </cell>
          <cell r="D1432">
            <v>0</v>
          </cell>
        </row>
        <row r="1433">
          <cell r="C1433">
            <v>0</v>
          </cell>
          <cell r="D1433">
            <v>0</v>
          </cell>
        </row>
        <row r="1434">
          <cell r="C1434">
            <v>0</v>
          </cell>
          <cell r="D1434">
            <v>0</v>
          </cell>
        </row>
        <row r="1435">
          <cell r="C1435">
            <v>0</v>
          </cell>
          <cell r="D1435">
            <v>0</v>
          </cell>
        </row>
        <row r="1480">
          <cell r="C1480">
            <v>0</v>
          </cell>
        </row>
        <row r="1481">
          <cell r="C1481">
            <v>0</v>
          </cell>
        </row>
        <row r="1482">
          <cell r="C1482">
            <v>0</v>
          </cell>
        </row>
        <row r="1483">
          <cell r="C1483">
            <v>0</v>
          </cell>
        </row>
        <row r="1484">
          <cell r="C1484">
            <v>0</v>
          </cell>
        </row>
        <row r="1485">
          <cell r="C1485">
            <v>0</v>
          </cell>
        </row>
        <row r="1486">
          <cell r="C1486">
            <v>0</v>
          </cell>
        </row>
        <row r="1487">
          <cell r="C1487">
            <v>0</v>
          </cell>
        </row>
        <row r="1488">
          <cell r="C1488">
            <v>0</v>
          </cell>
        </row>
        <row r="1489">
          <cell r="C1489">
            <v>0</v>
          </cell>
        </row>
        <row r="1490">
          <cell r="C1490">
            <v>0</v>
          </cell>
        </row>
        <row r="1491">
          <cell r="C1491">
            <v>0</v>
          </cell>
        </row>
        <row r="1492">
          <cell r="C1492">
            <v>0</v>
          </cell>
        </row>
        <row r="1493">
          <cell r="C1493">
            <v>0</v>
          </cell>
        </row>
        <row r="1494">
          <cell r="C1494">
            <v>0</v>
          </cell>
        </row>
        <row r="1495">
          <cell r="C1495">
            <v>0</v>
          </cell>
        </row>
        <row r="1496">
          <cell r="C1496">
            <v>0</v>
          </cell>
        </row>
        <row r="1497">
          <cell r="C1497">
            <v>0</v>
          </cell>
        </row>
        <row r="1498">
          <cell r="C1498">
            <v>0</v>
          </cell>
        </row>
        <row r="1499">
          <cell r="C1499">
            <v>0</v>
          </cell>
        </row>
        <row r="1500">
          <cell r="C1500">
            <v>0</v>
          </cell>
        </row>
        <row r="1501">
          <cell r="C1501">
            <v>0</v>
          </cell>
        </row>
        <row r="1502">
          <cell r="C1502">
            <v>0</v>
          </cell>
        </row>
        <row r="1503">
          <cell r="C1503">
            <v>0</v>
          </cell>
        </row>
        <row r="1504">
          <cell r="C1504">
            <v>0</v>
          </cell>
        </row>
        <row r="1505">
          <cell r="C1505">
            <v>0</v>
          </cell>
        </row>
        <row r="1506">
          <cell r="C1506">
            <v>0</v>
          </cell>
        </row>
        <row r="1507">
          <cell r="C1507">
            <v>0</v>
          </cell>
        </row>
        <row r="1508">
          <cell r="C1508">
            <v>0</v>
          </cell>
        </row>
        <row r="1509">
          <cell r="C1509">
            <v>0</v>
          </cell>
        </row>
        <row r="1510">
          <cell r="C1510">
            <v>0</v>
          </cell>
        </row>
        <row r="1511">
          <cell r="C1511">
            <v>0</v>
          </cell>
        </row>
        <row r="1512">
          <cell r="C1512">
            <v>0</v>
          </cell>
        </row>
        <row r="1513">
          <cell r="C1513">
            <v>0</v>
          </cell>
        </row>
        <row r="1514">
          <cell r="C1514">
            <v>0</v>
          </cell>
        </row>
        <row r="1515">
          <cell r="C1515">
            <v>0</v>
          </cell>
        </row>
        <row r="1516">
          <cell r="C1516">
            <v>0</v>
          </cell>
        </row>
        <row r="1517">
          <cell r="C1517">
            <v>0</v>
          </cell>
        </row>
        <row r="1518">
          <cell r="C1518">
            <v>0</v>
          </cell>
        </row>
        <row r="1519">
          <cell r="C1519">
            <v>0</v>
          </cell>
        </row>
        <row r="1520">
          <cell r="C1520">
            <v>0</v>
          </cell>
        </row>
        <row r="1521">
          <cell r="C1521">
            <v>0</v>
          </cell>
        </row>
        <row r="1522">
          <cell r="C1522">
            <v>0</v>
          </cell>
        </row>
        <row r="1523">
          <cell r="C1523">
            <v>0</v>
          </cell>
        </row>
        <row r="1524">
          <cell r="C1524">
            <v>0</v>
          </cell>
        </row>
        <row r="1525">
          <cell r="C1525">
            <v>0</v>
          </cell>
        </row>
        <row r="1526">
          <cell r="C1526">
            <v>0</v>
          </cell>
        </row>
        <row r="1527">
          <cell r="C1527">
            <v>0</v>
          </cell>
        </row>
        <row r="1528">
          <cell r="C1528">
            <v>0</v>
          </cell>
        </row>
        <row r="1529">
          <cell r="C1529">
            <v>0</v>
          </cell>
        </row>
        <row r="1530">
          <cell r="C1530">
            <v>0</v>
          </cell>
        </row>
        <row r="1531">
          <cell r="C1531">
            <v>0</v>
          </cell>
        </row>
        <row r="1532">
          <cell r="C1532">
            <v>0</v>
          </cell>
        </row>
        <row r="1533">
          <cell r="C1533">
            <v>0</v>
          </cell>
        </row>
        <row r="1534">
          <cell r="C1534">
            <v>0</v>
          </cell>
        </row>
        <row r="1535">
          <cell r="C1535">
            <v>0</v>
          </cell>
        </row>
        <row r="1536">
          <cell r="C1536">
            <v>0</v>
          </cell>
        </row>
        <row r="1537">
          <cell r="C1537">
            <v>0</v>
          </cell>
        </row>
        <row r="1538">
          <cell r="C1538">
            <v>0</v>
          </cell>
        </row>
        <row r="1539">
          <cell r="C1539">
            <v>0</v>
          </cell>
        </row>
        <row r="1540">
          <cell r="C1540">
            <v>0</v>
          </cell>
        </row>
        <row r="1541">
          <cell r="C1541">
            <v>0</v>
          </cell>
        </row>
        <row r="1542">
          <cell r="C1542">
            <v>0</v>
          </cell>
        </row>
        <row r="1543">
          <cell r="C1543">
            <v>0</v>
          </cell>
        </row>
        <row r="1544">
          <cell r="C1544">
            <v>0</v>
          </cell>
        </row>
        <row r="1545">
          <cell r="C1545">
            <v>0</v>
          </cell>
        </row>
        <row r="1546">
          <cell r="C1546">
            <v>0</v>
          </cell>
        </row>
        <row r="1547">
          <cell r="C1547">
            <v>0</v>
          </cell>
        </row>
        <row r="1548">
          <cell r="C1548">
            <v>0</v>
          </cell>
        </row>
        <row r="1549">
          <cell r="C1549">
            <v>0</v>
          </cell>
        </row>
        <row r="1550">
          <cell r="C1550">
            <v>0</v>
          </cell>
        </row>
        <row r="1551">
          <cell r="C1551">
            <v>0</v>
          </cell>
        </row>
        <row r="1552">
          <cell r="C1552">
            <v>0</v>
          </cell>
        </row>
        <row r="1553">
          <cell r="C1553">
            <v>0</v>
          </cell>
        </row>
        <row r="1554">
          <cell r="C1554">
            <v>0</v>
          </cell>
        </row>
        <row r="1555">
          <cell r="C1555">
            <v>0</v>
          </cell>
        </row>
        <row r="1556">
          <cell r="C1556">
            <v>0</v>
          </cell>
        </row>
        <row r="1557">
          <cell r="C1557">
            <v>0</v>
          </cell>
        </row>
        <row r="1558">
          <cell r="C1558">
            <v>0</v>
          </cell>
        </row>
        <row r="1559">
          <cell r="C1559">
            <v>0</v>
          </cell>
        </row>
        <row r="1560">
          <cell r="C1560">
            <v>0</v>
          </cell>
        </row>
        <row r="1561">
          <cell r="C1561">
            <v>0</v>
          </cell>
        </row>
        <row r="1562">
          <cell r="C1562">
            <v>0</v>
          </cell>
        </row>
        <row r="1563">
          <cell r="C1563">
            <v>0</v>
          </cell>
        </row>
        <row r="1564">
          <cell r="C1564">
            <v>0</v>
          </cell>
        </row>
        <row r="1565">
          <cell r="C1565">
            <v>0</v>
          </cell>
        </row>
        <row r="1566">
          <cell r="C1566">
            <v>0</v>
          </cell>
        </row>
        <row r="1567">
          <cell r="C1567">
            <v>0</v>
          </cell>
        </row>
        <row r="1568">
          <cell r="C1568">
            <v>0</v>
          </cell>
        </row>
        <row r="1569">
          <cell r="C1569">
            <v>0</v>
          </cell>
        </row>
        <row r="1570">
          <cell r="C1570">
            <v>0</v>
          </cell>
        </row>
        <row r="1571">
          <cell r="C1571">
            <v>0</v>
          </cell>
        </row>
        <row r="1572">
          <cell r="C1572">
            <v>0</v>
          </cell>
        </row>
        <row r="1573">
          <cell r="C1573">
            <v>0</v>
          </cell>
        </row>
        <row r="1574">
          <cell r="C1574">
            <v>0</v>
          </cell>
        </row>
        <row r="1575">
          <cell r="C1575">
            <v>0</v>
          </cell>
        </row>
        <row r="1576">
          <cell r="C1576">
            <v>0</v>
          </cell>
        </row>
        <row r="1577">
          <cell r="C1577">
            <v>0</v>
          </cell>
        </row>
        <row r="1578">
          <cell r="C1578">
            <v>0</v>
          </cell>
        </row>
        <row r="1579">
          <cell r="C1579">
            <v>0</v>
          </cell>
        </row>
        <row r="1580">
          <cell r="C1580">
            <v>0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D8"/>
          <cell r="E8"/>
        </row>
        <row r="9">
          <cell r="D9"/>
          <cell r="E9"/>
        </row>
        <row r="10">
          <cell r="D10"/>
          <cell r="E10"/>
        </row>
        <row r="11">
          <cell r="D11"/>
          <cell r="E11"/>
        </row>
        <row r="12">
          <cell r="D12"/>
          <cell r="E12"/>
        </row>
        <row r="13">
          <cell r="D13"/>
          <cell r="E13"/>
        </row>
        <row r="15">
          <cell r="D15"/>
          <cell r="E15"/>
        </row>
        <row r="16">
          <cell r="D16"/>
          <cell r="E16"/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  <cell r="E20"/>
        </row>
        <row r="21">
          <cell r="D21"/>
          <cell r="E21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/>
          <cell r="E27"/>
        </row>
        <row r="28">
          <cell r="D28"/>
          <cell r="E28"/>
        </row>
        <row r="29">
          <cell r="D29"/>
          <cell r="E29"/>
        </row>
        <row r="31">
          <cell r="D31"/>
          <cell r="E31"/>
        </row>
        <row r="32">
          <cell r="D32"/>
          <cell r="E32"/>
        </row>
        <row r="33">
          <cell r="D33"/>
          <cell r="E33"/>
        </row>
        <row r="34">
          <cell r="D34"/>
          <cell r="E34"/>
        </row>
        <row r="35">
          <cell r="D35"/>
          <cell r="E35"/>
        </row>
        <row r="36">
          <cell r="D36"/>
          <cell r="E36"/>
        </row>
        <row r="37">
          <cell r="D37"/>
          <cell r="E37"/>
        </row>
        <row r="40">
          <cell r="D40"/>
          <cell r="E40"/>
        </row>
        <row r="41">
          <cell r="D41"/>
          <cell r="E41"/>
        </row>
        <row r="42">
          <cell r="D42"/>
          <cell r="E42"/>
        </row>
        <row r="43">
          <cell r="D43"/>
          <cell r="E43"/>
        </row>
        <row r="45">
          <cell r="D45"/>
          <cell r="E45"/>
        </row>
        <row r="46">
          <cell r="D46"/>
          <cell r="E46"/>
        </row>
        <row r="47">
          <cell r="D47"/>
          <cell r="E47"/>
        </row>
        <row r="48">
          <cell r="D48"/>
          <cell r="E48"/>
        </row>
      </sheetData>
      <sheetData sheetId="7"/>
      <sheetData sheetId="8">
        <row r="14">
          <cell r="E14">
            <v>0</v>
          </cell>
        </row>
        <row r="23">
          <cell r="E23">
            <v>0</v>
          </cell>
        </row>
        <row r="298">
          <cell r="E298">
            <v>0</v>
          </cell>
        </row>
        <row r="341">
          <cell r="E341">
            <v>0</v>
          </cell>
        </row>
        <row r="344">
          <cell r="E344">
            <v>0</v>
          </cell>
        </row>
        <row r="346">
          <cell r="E346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X1004"/>
  <sheetViews>
    <sheetView showGridLines="0" zoomScale="80" zoomScaleNormal="80" workbookViewId="0">
      <selection activeCell="O41" sqref="O41"/>
    </sheetView>
  </sheetViews>
  <sheetFormatPr defaultColWidth="14.42578125" defaultRowHeight="15" customHeight="1" x14ac:dyDescent="0.2"/>
  <cols>
    <col min="1" max="1" width="16.5703125" style="239" customWidth="1"/>
    <col min="2" max="2" width="5.7109375" style="239" customWidth="1"/>
    <col min="3" max="3" width="37.42578125" style="239" customWidth="1"/>
    <col min="4" max="4" width="9.42578125" style="239" customWidth="1"/>
    <col min="5" max="5" width="20.140625" style="239" customWidth="1"/>
    <col min="6" max="7" width="9.85546875" style="239" customWidth="1"/>
    <col min="8" max="9" width="16.28515625" style="239" customWidth="1"/>
    <col min="10" max="24" width="8" style="239" customWidth="1"/>
    <col min="25" max="16384" width="14.42578125" style="239"/>
  </cols>
  <sheetData>
    <row r="2" spans="1:24" ht="37.5" customHeight="1" x14ac:dyDescent="0.2">
      <c r="A2" s="441" t="s">
        <v>0</v>
      </c>
      <c r="B2" s="442"/>
      <c r="C2" s="442"/>
      <c r="D2" s="442"/>
      <c r="E2" s="442"/>
      <c r="F2" s="442"/>
      <c r="G2" s="442"/>
      <c r="H2" s="442"/>
      <c r="I2" s="44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A3" s="1"/>
      <c r="B3" s="2"/>
      <c r="C3" s="2"/>
      <c r="D3" s="2"/>
      <c r="E3" s="2"/>
      <c r="F3" s="2"/>
      <c r="G3" s="2"/>
      <c r="H3" s="1"/>
      <c r="I3" s="3" t="s">
        <v>2918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2.25" customHeight="1" x14ac:dyDescent="0.35">
      <c r="A4" s="443" t="s">
        <v>1</v>
      </c>
      <c r="B4" s="444"/>
      <c r="C4" s="444"/>
      <c r="D4" s="444"/>
      <c r="E4" s="444"/>
      <c r="F4" s="444"/>
      <c r="G4" s="444"/>
      <c r="H4" s="444"/>
      <c r="I4" s="444"/>
      <c r="J4" s="1"/>
      <c r="K4" s="1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.5" customHeight="1" x14ac:dyDescent="0.35">
      <c r="A5" s="237"/>
      <c r="B5" s="238"/>
      <c r="C5" s="238"/>
      <c r="D5" s="238"/>
      <c r="E5" s="238"/>
      <c r="F5" s="238"/>
      <c r="G5" s="238"/>
      <c r="H5" s="238"/>
      <c r="I5" s="23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customHeight="1" x14ac:dyDescent="0.35">
      <c r="B6" s="7" t="s">
        <v>2</v>
      </c>
      <c r="C6" s="8"/>
      <c r="D6" s="238"/>
      <c r="E6" s="9"/>
      <c r="F6" s="10"/>
      <c r="G6" s="10"/>
      <c r="H6" s="11" t="s">
        <v>3</v>
      </c>
      <c r="I6" s="12" t="s">
        <v>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customHeight="1" x14ac:dyDescent="0.35">
      <c r="B7" s="7"/>
      <c r="C7" s="13"/>
      <c r="D7" s="238"/>
      <c r="E7" s="445" t="s">
        <v>5</v>
      </c>
      <c r="F7" s="446" t="s">
        <v>6</v>
      </c>
      <c r="G7" s="447"/>
      <c r="H7" s="14" t="str">
        <f>IF(OR(MAX([1]Skriveni!C2:F983)&gt;0,MIN([1]Skriveni!C2:F983)&lt;0),"DA","NE")</f>
        <v>NE</v>
      </c>
      <c r="I7" s="15" t="str">
        <f>IF(AND(H7="DA",[1]Kont!E23&gt;0),[1]Kont!E23,"Nema")</f>
        <v>Nema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4.25" customHeight="1" x14ac:dyDescent="0.35">
      <c r="B8" s="7" t="s">
        <v>7</v>
      </c>
      <c r="C8" s="16"/>
      <c r="D8" s="238"/>
      <c r="E8" s="445"/>
      <c r="F8" s="448" t="s">
        <v>8</v>
      </c>
      <c r="G8" s="449"/>
      <c r="H8" s="17" t="str">
        <f>IF(OR(MAX([1]Skriveni!C984:D1298)&gt;0,MIN([1]Skriveni!C984:D1298)&lt;0),"DA","NE")</f>
        <v>NE</v>
      </c>
      <c r="I8" s="18" t="str">
        <f>IF(AND(H8="DA",[1]Kont!E298&gt;0),[1]Kont!E298,"Nema")</f>
        <v>Nema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5" customHeight="1" x14ac:dyDescent="0.35">
      <c r="B9" s="19"/>
      <c r="C9" s="20"/>
      <c r="D9" s="238"/>
      <c r="E9" s="445"/>
      <c r="F9" s="450" t="s">
        <v>9</v>
      </c>
      <c r="G9" s="451"/>
      <c r="H9" s="21" t="str">
        <f>IF(OR(MAX([1]Skriveni!C1299:D1435)&gt;0,MIN([1]Skriveni!C1299:D1435)&lt;0),"DA","NE")</f>
        <v>NE</v>
      </c>
      <c r="I9" s="22" t="str">
        <f>IF(AND(H9="DA",[1]Kont!E346&gt;0),[1]Kont!E346,"Nema")</f>
        <v>Nema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35">
      <c r="B10" s="7" t="s">
        <v>10</v>
      </c>
      <c r="C10" s="23"/>
      <c r="D10" s="238"/>
      <c r="E10" s="445"/>
      <c r="F10" s="448" t="s">
        <v>11</v>
      </c>
      <c r="G10" s="449"/>
      <c r="H10" s="17" t="str">
        <f t="array" ref="H10">IF(OR(SUMPRODUCT(--('[1]P-VRIO'!D8:E13&lt;&gt;""))&lt;&gt;0,SUMPRODUCT(--('[1]P-VRIO'!D15:E21&lt;&gt;""))&lt;&gt;0,SUMPRODUCT(--('[1]P-VRIO'!D24:E29&lt;&gt;""))&lt;&gt;0,SUMPRODUCT(--('[1]P-VRIO'!D31:E37&lt;&gt;""))&lt;&gt;0,SUMPRODUCT(--('[1]P-VRIO'!D40:E43&lt;&gt;""))&lt;&gt;0,SUMPRODUCT(--('[1]P-VRIO'!D45:E48&lt;&gt;""))&lt;&gt;0),"DA","NE")</f>
        <v>NE</v>
      </c>
      <c r="I10" s="18" t="str">
        <f>IF([1]Kont!E344&gt;0,[1]Kont!E344,"Nema")</f>
        <v>Nema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35">
      <c r="B11" s="24"/>
      <c r="C11" s="25"/>
      <c r="D11" s="238"/>
      <c r="E11" s="445"/>
      <c r="F11" s="452" t="s">
        <v>12</v>
      </c>
      <c r="G11" s="453"/>
      <c r="H11" s="26" t="str">
        <f>IF(OR(MAX([1]Skriveni!C1480:C1580)&gt;0,MIN([1]Skriveni!C1480:C1580)&lt;0),"DA","NE")</f>
        <v>NE</v>
      </c>
      <c r="I11" s="27" t="str">
        <f>IF(AND(H11="DA",[1]Kont!E341&gt;0),[1]Kont!E341,"Nema")</f>
        <v>Nema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3.25" x14ac:dyDescent="0.35">
      <c r="B12" s="7" t="s">
        <v>13</v>
      </c>
      <c r="C12" s="28"/>
      <c r="D12" s="238"/>
      <c r="E12" s="445"/>
      <c r="F12" s="454" t="s">
        <v>14</v>
      </c>
      <c r="G12" s="455"/>
      <c r="H12" s="456"/>
      <c r="I12" s="240" t="str">
        <f>IF([1]Kont!E14&gt;0,[1]Kont!E14,"Nema")</f>
        <v>Nema</v>
      </c>
      <c r="J12" s="29" t="s">
        <v>2922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35">
      <c r="A13" s="237"/>
      <c r="B13" s="238"/>
      <c r="C13" s="238"/>
      <c r="D13" s="238"/>
      <c r="E13" s="238"/>
      <c r="F13" s="238"/>
      <c r="G13" s="238"/>
      <c r="H13" s="238"/>
      <c r="I13" s="23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72" x14ac:dyDescent="0.2">
      <c r="A15" s="30" t="s">
        <v>15</v>
      </c>
      <c r="B15" s="423" t="s">
        <v>16</v>
      </c>
      <c r="C15" s="424"/>
      <c r="D15" s="424"/>
      <c r="E15" s="424"/>
      <c r="F15" s="425"/>
      <c r="G15" s="31" t="s">
        <v>17</v>
      </c>
      <c r="H15" s="241" t="s">
        <v>2919</v>
      </c>
      <c r="I15" s="242" t="s">
        <v>2920</v>
      </c>
      <c r="J15" s="29" t="s">
        <v>2921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">
      <c r="A16" s="426" t="s">
        <v>6</v>
      </c>
      <c r="B16" s="429" t="str">
        <f>'[1]PR-RAS'!B6</f>
        <v xml:space="preserve">PRIHODI POSLOVANJA (šifre 61+62+63+64+65+66+67+68) </v>
      </c>
      <c r="C16" s="430"/>
      <c r="D16" s="430"/>
      <c r="E16" s="430"/>
      <c r="F16" s="431"/>
      <c r="G16" s="32" t="str">
        <f>'[1]PR-RAS'!C6</f>
        <v>6</v>
      </c>
      <c r="H16" s="33">
        <f>'[1]PR-RAS'!D6</f>
        <v>0</v>
      </c>
      <c r="I16" s="33">
        <f>'[1]PR-RAS'!E6</f>
        <v>0</v>
      </c>
      <c r="J16" s="3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">
      <c r="A17" s="427"/>
      <c r="B17" s="432" t="str">
        <f>'[1]PR-RAS'!B153</f>
        <v xml:space="preserve">RASHODI POSLOVANJA (šifre 31+32+34+35+36+37+38) </v>
      </c>
      <c r="C17" s="433"/>
      <c r="D17" s="433"/>
      <c r="E17" s="433"/>
      <c r="F17" s="434"/>
      <c r="G17" s="35" t="str">
        <f>'[1]PR-RAS'!C153</f>
        <v>3</v>
      </c>
      <c r="H17" s="33">
        <f>'[1]PR-RAS'!D153</f>
        <v>0</v>
      </c>
      <c r="I17" s="33">
        <f>'[1]PR-RAS'!E153</f>
        <v>0</v>
      </c>
      <c r="J17" s="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">
      <c r="A18" s="427"/>
      <c r="B18" s="432" t="str">
        <f>'[1]PR-RAS'!B656</f>
        <v>Višak prihoda i primitaka raspoloživ u sljedećem razdoblju (šifre X005 + '9221-9222' - Y005 - '9222-9221')</v>
      </c>
      <c r="C18" s="433"/>
      <c r="D18" s="433"/>
      <c r="E18" s="433"/>
      <c r="F18" s="434"/>
      <c r="G18" s="35" t="str">
        <f>'[1]PR-RAS'!C656</f>
        <v>X006</v>
      </c>
      <c r="H18" s="33">
        <f>'[1]PR-RAS'!D656</f>
        <v>0</v>
      </c>
      <c r="I18" s="33">
        <f>'[1]PR-RAS'!E656</f>
        <v>0</v>
      </c>
      <c r="J18" s="3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">
      <c r="A19" s="428"/>
      <c r="B19" s="435" t="str">
        <f>'[1]PR-RAS'!B657</f>
        <v>Manjak prihoda i primitaka za pokriće u sljedećem razdoblju (šifre Y005 + '9222-9221' - X005 - '9221-9222' )</v>
      </c>
      <c r="C19" s="436"/>
      <c r="D19" s="436"/>
      <c r="E19" s="436"/>
      <c r="F19" s="437"/>
      <c r="G19" s="36" t="str">
        <f>'[1]PR-RAS'!C657</f>
        <v>Y006</v>
      </c>
      <c r="H19" s="37">
        <f>'[1]PR-RAS'!D657</f>
        <v>0</v>
      </c>
      <c r="I19" s="37">
        <f>'[1]PR-RAS'!E657</f>
        <v>0</v>
      </c>
      <c r="J19" s="3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9.25" customHeight="1" x14ac:dyDescent="0.2">
      <c r="A20" s="30" t="s">
        <v>15</v>
      </c>
      <c r="B20" s="423" t="s">
        <v>16</v>
      </c>
      <c r="C20" s="424"/>
      <c r="D20" s="424"/>
      <c r="E20" s="424"/>
      <c r="F20" s="425"/>
      <c r="G20" s="31" t="s">
        <v>17</v>
      </c>
      <c r="H20" s="243" t="s">
        <v>18</v>
      </c>
      <c r="I20" s="244" t="s">
        <v>19</v>
      </c>
      <c r="J20" s="29" t="s">
        <v>2922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">
      <c r="A21" s="426" t="s">
        <v>8</v>
      </c>
      <c r="B21" s="429" t="str">
        <f>[1]BILANCA!B7</f>
        <v>Nefinancijska imovina (šifre 01+02+03+04+05+06)</v>
      </c>
      <c r="C21" s="430"/>
      <c r="D21" s="430"/>
      <c r="E21" s="430"/>
      <c r="F21" s="431"/>
      <c r="G21" s="38" t="str">
        <f>[1]BILANCA!C7</f>
        <v>B002</v>
      </c>
      <c r="H21" s="39">
        <f>[1]BILANCA!D7</f>
        <v>0</v>
      </c>
      <c r="I21" s="245">
        <f>[1]BILANCA!E7</f>
        <v>0</v>
      </c>
      <c r="J21" s="3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">
      <c r="A22" s="427"/>
      <c r="B22" s="432" t="str">
        <f>[1]BILANCA!B69</f>
        <v>Financijska imovina (šifre 11+12+13+14+15+16+17+19)</v>
      </c>
      <c r="C22" s="433"/>
      <c r="D22" s="433"/>
      <c r="E22" s="433"/>
      <c r="F22" s="434"/>
      <c r="G22" s="40" t="str">
        <f>[1]BILANCA!C69</f>
        <v>1</v>
      </c>
      <c r="H22" s="41">
        <f>[1]BILANCA!D69</f>
        <v>0</v>
      </c>
      <c r="I22" s="246">
        <f>[1]BILANCA!E69</f>
        <v>0</v>
      </c>
      <c r="J22" s="3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">
      <c r="A23" s="427"/>
      <c r="B23" s="432" t="str">
        <f>[1]BILANCA!B180</f>
        <v xml:space="preserve">Obveze (šifre 23+24+25+26+27+29) </v>
      </c>
      <c r="C23" s="433"/>
      <c r="D23" s="433"/>
      <c r="E23" s="433"/>
      <c r="F23" s="434"/>
      <c r="G23" s="40" t="str">
        <f>[1]BILANCA!C180</f>
        <v>2</v>
      </c>
      <c r="H23" s="41">
        <f>[1]BILANCA!D180</f>
        <v>0</v>
      </c>
      <c r="I23" s="246">
        <f>[1]BILANCA!E180</f>
        <v>0</v>
      </c>
      <c r="J23" s="3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">
      <c r="A24" s="428"/>
      <c r="B24" s="435" t="str">
        <f>[1]BILANCA!B254</f>
        <v>Vlastiti izvori (šifre 91 + 922 - 93 + 96 + 97do 98)</v>
      </c>
      <c r="C24" s="436"/>
      <c r="D24" s="436"/>
      <c r="E24" s="436"/>
      <c r="F24" s="437"/>
      <c r="G24" s="42" t="str">
        <f>[1]BILANCA!C254</f>
        <v>9</v>
      </c>
      <c r="H24" s="43">
        <f>[1]BILANCA!D254</f>
        <v>0</v>
      </c>
      <c r="I24" s="247">
        <f>[1]BILANCA!E254</f>
        <v>0</v>
      </c>
      <c r="J24" s="3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48" x14ac:dyDescent="0.2">
      <c r="A25" s="30" t="s">
        <v>15</v>
      </c>
      <c r="B25" s="423" t="s">
        <v>16</v>
      </c>
      <c r="C25" s="424"/>
      <c r="D25" s="424"/>
      <c r="E25" s="424"/>
      <c r="F25" s="425"/>
      <c r="G25" s="31" t="s">
        <v>17</v>
      </c>
      <c r="H25" s="243" t="s">
        <v>20</v>
      </c>
      <c r="I25" s="244" t="s">
        <v>21</v>
      </c>
      <c r="J25" s="29" t="s">
        <v>2922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">
      <c r="A26" s="426" t="s">
        <v>22</v>
      </c>
      <c r="B26" s="429" t="str">
        <f>'[1]RAS-funkcijski'!B5</f>
        <v>Opće javne usluge (šifre 011+012+013+014 do 018)</v>
      </c>
      <c r="C26" s="430"/>
      <c r="D26" s="430"/>
      <c r="E26" s="430"/>
      <c r="F26" s="431"/>
      <c r="G26" s="38" t="str">
        <f>'[1]RAS-funkcijski'!C5</f>
        <v>01</v>
      </c>
      <c r="H26" s="39">
        <f>'[1]RAS-funkcijski'!D5</f>
        <v>0</v>
      </c>
      <c r="I26" s="245">
        <f>'[1]RAS-funkcijski'!E5</f>
        <v>0</v>
      </c>
      <c r="J26" s="3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">
      <c r="A27" s="427"/>
      <c r="B27" s="432" t="str">
        <f>'[1]RAS-funkcijski'!B35</f>
        <v>Ekonomski poslovi (šifre 041+042+043+044+045+046+047+048+049)</v>
      </c>
      <c r="C27" s="433"/>
      <c r="D27" s="433"/>
      <c r="E27" s="433"/>
      <c r="F27" s="434"/>
      <c r="G27" s="40" t="str">
        <f>'[1]RAS-funkcijski'!C35</f>
        <v>04</v>
      </c>
      <c r="H27" s="41">
        <f>'[1]RAS-funkcijski'!D35</f>
        <v>0</v>
      </c>
      <c r="I27" s="246">
        <f>'[1]RAS-funkcijski'!E35</f>
        <v>0</v>
      </c>
      <c r="J27" s="3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">
      <c r="A28" s="427"/>
      <c r="B28" s="432" t="str">
        <f>'[1]RAS-funkcijski'!B88</f>
        <v>Rashodi vezani za stanovanje i kom. pogodnosti koji nisu drugdje svrstani</v>
      </c>
      <c r="C28" s="433"/>
      <c r="D28" s="433"/>
      <c r="E28" s="433"/>
      <c r="F28" s="434"/>
      <c r="G28" s="40" t="str">
        <f>'[1]RAS-funkcijski'!C88</f>
        <v>066</v>
      </c>
      <c r="H28" s="41">
        <f>'[1]RAS-funkcijski'!D88</f>
        <v>0</v>
      </c>
      <c r="I28" s="246">
        <f>'[1]RAS-funkcijski'!E88</f>
        <v>0</v>
      </c>
      <c r="J28" s="3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">
      <c r="A29" s="427"/>
      <c r="B29" s="432" t="str">
        <f>'[1]RAS-funkcijski'!B114</f>
        <v>Obrazovanje (šifre 091+092+093+094+095+096+097+098)</v>
      </c>
      <c r="C29" s="433"/>
      <c r="D29" s="433"/>
      <c r="E29" s="433"/>
      <c r="F29" s="434"/>
      <c r="G29" s="40" t="str">
        <f>'[1]RAS-funkcijski'!C114</f>
        <v>09</v>
      </c>
      <c r="H29" s="41">
        <f>'[1]RAS-funkcijski'!D114</f>
        <v>0</v>
      </c>
      <c r="I29" s="246">
        <f>'[1]RAS-funkcijski'!E114</f>
        <v>0</v>
      </c>
      <c r="J29" s="3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">
      <c r="A30" s="428"/>
      <c r="B30" s="435" t="str">
        <f>'[1]RAS-funkcijski'!B141</f>
        <v>Kontrolni zbroj (šifre 01+02+03+04+05+06+07+08+09+10)</v>
      </c>
      <c r="C30" s="436"/>
      <c r="D30" s="436"/>
      <c r="E30" s="436"/>
      <c r="F30" s="437"/>
      <c r="G30" s="42" t="str">
        <f>'[1]RAS-funkcijski'!C141</f>
        <v>R1</v>
      </c>
      <c r="H30" s="44">
        <f>'[1]RAS-funkcijski'!D141</f>
        <v>0</v>
      </c>
      <c r="I30" s="248">
        <f>'[1]RAS-funkcijski'!E141</f>
        <v>0</v>
      </c>
      <c r="J30" s="3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9.25" customHeight="1" x14ac:dyDescent="0.2">
      <c r="A31" s="30" t="s">
        <v>15</v>
      </c>
      <c r="B31" s="423" t="s">
        <v>16</v>
      </c>
      <c r="C31" s="424"/>
      <c r="D31" s="424"/>
      <c r="E31" s="424"/>
      <c r="F31" s="425"/>
      <c r="G31" s="31" t="s">
        <v>17</v>
      </c>
      <c r="H31" s="243" t="s">
        <v>23</v>
      </c>
      <c r="I31" s="244" t="s">
        <v>24</v>
      </c>
      <c r="J31" s="29" t="s">
        <v>2922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">
      <c r="A32" s="426" t="s">
        <v>11</v>
      </c>
      <c r="B32" s="438" t="str">
        <f>'[1]P-VRIO'!B5</f>
        <v>Promjene u vrijednosti i obujmu imovine (šifre 91511+91512)</v>
      </c>
      <c r="C32" s="430"/>
      <c r="D32" s="430"/>
      <c r="E32" s="430"/>
      <c r="F32" s="431"/>
      <c r="G32" s="38" t="str">
        <f>'[1]P-VRIO'!C5</f>
        <v>9151</v>
      </c>
      <c r="H32" s="39">
        <f>'[1]P-VRIO'!D5</f>
        <v>0</v>
      </c>
      <c r="I32" s="245">
        <f>'[1]P-VRIO'!E5</f>
        <v>0</v>
      </c>
      <c r="J32" s="3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">
      <c r="A33" s="427"/>
      <c r="B33" s="439" t="str">
        <f>'[1]P-VRIO'!B22</f>
        <v>Promjene u obujmu imovine (šifre P016+P023)</v>
      </c>
      <c r="C33" s="433"/>
      <c r="D33" s="433"/>
      <c r="E33" s="433"/>
      <c r="F33" s="434"/>
      <c r="G33" s="40" t="str">
        <f>'[1]P-VRIO'!C22</f>
        <v>91512</v>
      </c>
      <c r="H33" s="41">
        <f>'[1]P-VRIO'!D22</f>
        <v>0</v>
      </c>
      <c r="I33" s="246">
        <f>'[1]P-VRIO'!E22</f>
        <v>0</v>
      </c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">
      <c r="A34" s="427"/>
      <c r="B34" s="439" t="str">
        <f>'[1]P-VRIO'!B38</f>
        <v>Promjene u vrijednosti (revalorizacija) i obujmu obveza (šifre 91521+91522)</v>
      </c>
      <c r="C34" s="433"/>
      <c r="D34" s="433"/>
      <c r="E34" s="433"/>
      <c r="F34" s="434"/>
      <c r="G34" s="40" t="str">
        <f>'[1]P-VRIO'!C38</f>
        <v>9152</v>
      </c>
      <c r="H34" s="41">
        <f>'[1]P-VRIO'!D38</f>
        <v>0</v>
      </c>
      <c r="I34" s="246">
        <f>'[1]P-VRIO'!E38</f>
        <v>0</v>
      </c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">
      <c r="A35" s="428"/>
      <c r="B35" s="440" t="str">
        <f>'[1]P-VRIO'!B44</f>
        <v>Promjene u obujmu obveza (šifre P035 do P038)</v>
      </c>
      <c r="C35" s="436"/>
      <c r="D35" s="436"/>
      <c r="E35" s="436"/>
      <c r="F35" s="437"/>
      <c r="G35" s="42" t="str">
        <f>'[1]P-VRIO'!C44</f>
        <v>91522</v>
      </c>
      <c r="H35" s="44">
        <f>'[1]P-VRIO'!D44</f>
        <v>0</v>
      </c>
      <c r="I35" s="248">
        <f>'[1]P-VRIO'!E44</f>
        <v>0</v>
      </c>
      <c r="J35" s="3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" x14ac:dyDescent="0.2">
      <c r="A36" s="30" t="s">
        <v>15</v>
      </c>
      <c r="B36" s="423" t="s">
        <v>16</v>
      </c>
      <c r="C36" s="424"/>
      <c r="D36" s="424"/>
      <c r="E36" s="424"/>
      <c r="F36" s="425"/>
      <c r="G36" s="31" t="s">
        <v>17</v>
      </c>
      <c r="H36" s="243" t="s">
        <v>18</v>
      </c>
      <c r="I36" s="244" t="s">
        <v>25</v>
      </c>
      <c r="J36" s="29" t="s">
        <v>2922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2">
      <c r="A37" s="426" t="s">
        <v>12</v>
      </c>
      <c r="B37" s="429" t="str">
        <f>[1]OBVEZE!B5</f>
        <v>Stanje obveza 1. siječnja (=stanju obveza iz Izvještaja o obvezama na 31. prosinca prethodne godine)</v>
      </c>
      <c r="C37" s="430"/>
      <c r="D37" s="430"/>
      <c r="E37" s="430"/>
      <c r="F37" s="431"/>
      <c r="G37" s="38" t="str">
        <f>[1]OBVEZE!C5</f>
        <v>V001</v>
      </c>
      <c r="H37" s="214" t="s">
        <v>26</v>
      </c>
      <c r="I37" s="251">
        <f>[1]OBVEZE!D5</f>
        <v>0</v>
      </c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427"/>
      <c r="B38" s="432" t="str">
        <f>[1]OBVEZE!B44</f>
        <v>Stanje obveza na kraju izvještajnog razdoblja (šifre V001+V002-V004) i (šifre V007+V009)</v>
      </c>
      <c r="C38" s="433"/>
      <c r="D38" s="433"/>
      <c r="E38" s="433"/>
      <c r="F38" s="434"/>
      <c r="G38" s="40" t="str">
        <f>[1]OBVEZE!C44</f>
        <v>V006</v>
      </c>
      <c r="H38" s="215" t="s">
        <v>26</v>
      </c>
      <c r="I38" s="252">
        <f>[1]OBVEZE!D44</f>
        <v>0</v>
      </c>
      <c r="J38" s="2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2">
      <c r="A39" s="427"/>
      <c r="B39" s="432" t="str">
        <f>[1]OBVEZE!B45</f>
        <v>Stanje dospjelih obveza na kraju izvještajnog razdoblja (šifre V008+D23+D24 + 'D dio 25,26' + D27)</v>
      </c>
      <c r="C39" s="433"/>
      <c r="D39" s="433"/>
      <c r="E39" s="433"/>
      <c r="F39" s="434"/>
      <c r="G39" s="40" t="str">
        <f>[1]OBVEZE!C45</f>
        <v>V007</v>
      </c>
      <c r="H39" s="215" t="s">
        <v>26</v>
      </c>
      <c r="I39" s="252">
        <f>[1]OBVEZE!D45</f>
        <v>0</v>
      </c>
      <c r="J39" s="2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">
      <c r="A40" s="428"/>
      <c r="B40" s="435" t="str">
        <f>[1]OBVEZE!B104</f>
        <v>Stanje nedospjelih obveza na kraju izvještajnog razdoblja (šifre V010 + ND23 + ND24 + 'ND dio 25,26' + ND27)</v>
      </c>
      <c r="C40" s="436"/>
      <c r="D40" s="436"/>
      <c r="E40" s="436"/>
      <c r="F40" s="437"/>
      <c r="G40" s="42" t="str">
        <f>[1]OBVEZE!C104</f>
        <v>V009</v>
      </c>
      <c r="H40" s="253" t="s">
        <v>26</v>
      </c>
      <c r="I40" s="254">
        <f>[1]OBVEZE!D104</f>
        <v>0</v>
      </c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">
      <c r="A41" s="45"/>
      <c r="B41" s="46"/>
      <c r="C41" s="46"/>
      <c r="D41" s="46"/>
      <c r="E41" s="46"/>
      <c r="F41" s="46"/>
      <c r="G41" s="46"/>
      <c r="H41" s="47"/>
      <c r="I41" s="4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48"/>
      <c r="B42" s="48"/>
      <c r="C42" s="48"/>
      <c r="D42" s="48"/>
      <c r="E42" s="48"/>
      <c r="F42" s="48"/>
      <c r="G42" s="48"/>
      <c r="H42" s="49"/>
      <c r="I42" s="4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3.75" customHeight="1" x14ac:dyDescent="0.2">
      <c r="A43" s="48"/>
      <c r="B43" s="48"/>
      <c r="C43" s="48"/>
      <c r="D43" s="48"/>
      <c r="E43" s="421" t="s">
        <v>27</v>
      </c>
      <c r="F43" s="421"/>
      <c r="G43" s="48"/>
      <c r="H43" s="422" t="s">
        <v>28</v>
      </c>
      <c r="I43" s="42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48"/>
      <c r="B44" s="48"/>
      <c r="C44" s="48"/>
      <c r="D44" s="48"/>
      <c r="E44" s="249"/>
      <c r="F44" s="250"/>
      <c r="G44" s="48"/>
      <c r="H44" s="50"/>
      <c r="I44" s="5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1"/>
      <c r="B46" s="1"/>
      <c r="C46" s="1"/>
      <c r="D46" s="1"/>
      <c r="E46" s="52" t="s">
        <v>2922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1"/>
      <c r="B48" s="1"/>
      <c r="C48" s="1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sheetProtection selectLockedCells="1"/>
  <mergeCells count="42">
    <mergeCell ref="A2:I2"/>
    <mergeCell ref="A4:I4"/>
    <mergeCell ref="E7:E12"/>
    <mergeCell ref="F7:G7"/>
    <mergeCell ref="F8:G8"/>
    <mergeCell ref="F9:G9"/>
    <mergeCell ref="F10:G10"/>
    <mergeCell ref="F11:G11"/>
    <mergeCell ref="F12:H12"/>
    <mergeCell ref="B15:F15"/>
    <mergeCell ref="A16:A19"/>
    <mergeCell ref="B16:F16"/>
    <mergeCell ref="B17:F17"/>
    <mergeCell ref="B18:F18"/>
    <mergeCell ref="B19:F19"/>
    <mergeCell ref="B20:F20"/>
    <mergeCell ref="A21:A24"/>
    <mergeCell ref="B21:F21"/>
    <mergeCell ref="B22:F22"/>
    <mergeCell ref="B23:F23"/>
    <mergeCell ref="B24:F24"/>
    <mergeCell ref="B25:F25"/>
    <mergeCell ref="A26:A30"/>
    <mergeCell ref="B26:F26"/>
    <mergeCell ref="B27:F27"/>
    <mergeCell ref="B28:F28"/>
    <mergeCell ref="B29:F29"/>
    <mergeCell ref="B30:F30"/>
    <mergeCell ref="B31:F31"/>
    <mergeCell ref="A32:A35"/>
    <mergeCell ref="B32:F32"/>
    <mergeCell ref="B33:F33"/>
    <mergeCell ref="B34:F34"/>
    <mergeCell ref="B35:F35"/>
    <mergeCell ref="E43:F43"/>
    <mergeCell ref="H43:I43"/>
    <mergeCell ref="B36:F36"/>
    <mergeCell ref="A37:A40"/>
    <mergeCell ref="B37:F37"/>
    <mergeCell ref="B38:F38"/>
    <mergeCell ref="B39:F39"/>
    <mergeCell ref="B40:F40"/>
  </mergeCells>
  <conditionalFormatting sqref="H7:H11">
    <cfRule type="cellIs" dxfId="46" priority="2" operator="equal">
      <formula>"DA"</formula>
    </cfRule>
  </conditionalFormatting>
  <conditionalFormatting sqref="I7:I12">
    <cfRule type="cellIs" dxfId="45" priority="1" operator="notEqual">
      <formula>"Nema"</formula>
    </cfRule>
  </conditionalFormatting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04"/>
  <sheetViews>
    <sheetView showGridLines="0" zoomScale="80" zoomScaleNormal="80" workbookViewId="0">
      <selection activeCell="B31" sqref="B31:F31"/>
    </sheetView>
  </sheetViews>
  <sheetFormatPr defaultColWidth="14.42578125" defaultRowHeight="15" customHeight="1" x14ac:dyDescent="0.2"/>
  <cols>
    <col min="1" max="1" width="16.5703125" customWidth="1"/>
    <col min="2" max="2" width="5.7109375" customWidth="1"/>
    <col min="3" max="3" width="37.42578125" customWidth="1"/>
    <col min="4" max="4" width="9.42578125" customWidth="1"/>
    <col min="5" max="5" width="20.140625" customWidth="1"/>
    <col min="6" max="6" width="10.85546875" customWidth="1"/>
    <col min="7" max="7" width="9.85546875" customWidth="1"/>
    <col min="8" max="9" width="16.28515625" customWidth="1"/>
    <col min="10" max="24" width="8" customWidth="1"/>
  </cols>
  <sheetData>
    <row r="2" spans="1:24" ht="37.5" customHeight="1" x14ac:dyDescent="0.2">
      <c r="A2" s="441" t="s">
        <v>0</v>
      </c>
      <c r="B2" s="442"/>
      <c r="C2" s="442"/>
      <c r="D2" s="442"/>
      <c r="E2" s="442"/>
      <c r="F2" s="442"/>
      <c r="G2" s="442"/>
      <c r="H2" s="442"/>
      <c r="I2" s="44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A3" s="1"/>
      <c r="B3" s="2"/>
      <c r="C3" s="2"/>
      <c r="D3" s="2"/>
      <c r="E3" s="2"/>
      <c r="F3" s="2"/>
      <c r="G3" s="2"/>
      <c r="H3" s="1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2.25" customHeight="1" x14ac:dyDescent="0.35">
      <c r="A4" s="443" t="s">
        <v>1</v>
      </c>
      <c r="B4" s="444"/>
      <c r="C4" s="444"/>
      <c r="D4" s="444"/>
      <c r="E4" s="444"/>
      <c r="F4" s="444"/>
      <c r="G4" s="444"/>
      <c r="H4" s="444"/>
      <c r="I4" s="444"/>
      <c r="J4" s="1"/>
      <c r="K4" s="1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.5" customHeight="1" x14ac:dyDescent="0.35">
      <c r="A5" s="5"/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customHeight="1" x14ac:dyDescent="0.35">
      <c r="B6" s="7" t="s">
        <v>2</v>
      </c>
      <c r="C6" s="8"/>
      <c r="D6" s="6"/>
      <c r="E6" s="9"/>
      <c r="F6" s="10"/>
      <c r="G6" s="10"/>
      <c r="H6" s="11" t="s">
        <v>3</v>
      </c>
      <c r="I6" s="12" t="s">
        <v>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customHeight="1" x14ac:dyDescent="0.35">
      <c r="B7" s="7"/>
      <c r="C7" s="13"/>
      <c r="D7" s="6"/>
      <c r="E7" s="445" t="s">
        <v>5</v>
      </c>
      <c r="F7" s="446" t="s">
        <v>6</v>
      </c>
      <c r="G7" s="447"/>
      <c r="H7" s="14" t="str">
        <f>IF(OR(MAX([2]Skriveni!C2:F983)&gt;0,MIN([2]Skriveni!C2:F983)&lt;0),"DA","NE")</f>
        <v>NE</v>
      </c>
      <c r="I7" s="15" t="str">
        <f>IF(AND(H7="DA",[2]Kont!E23&gt;0),[2]Kont!E23,"Nema")</f>
        <v>Nema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customHeight="1" x14ac:dyDescent="0.35">
      <c r="B8" s="7" t="s">
        <v>7</v>
      </c>
      <c r="C8" s="16"/>
      <c r="D8" s="6"/>
      <c r="E8" s="445"/>
      <c r="F8" s="448" t="s">
        <v>8</v>
      </c>
      <c r="G8" s="449"/>
      <c r="H8" s="17" t="str">
        <f>IF(OR(MAX([2]Skriveni!C984:D1298)&gt;0,MIN([2]Skriveni!C984:D1298)&lt;0),"DA","NE")</f>
        <v>NE</v>
      </c>
      <c r="I8" s="18" t="str">
        <f>IF(AND(H8="DA",[2]Kont!E298&gt;0),[2]Kont!E298,"Nema")</f>
        <v>Nema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5" customHeight="1" x14ac:dyDescent="0.35">
      <c r="B9" s="19"/>
      <c r="C9" s="20"/>
      <c r="D9" s="6"/>
      <c r="E9" s="445"/>
      <c r="F9" s="450" t="s">
        <v>9</v>
      </c>
      <c r="G9" s="451"/>
      <c r="H9" s="21" t="str">
        <f>IF(OR(MAX([2]Skriveni!C1299:D1435)&gt;0,MIN([2]Skriveni!C1299:D1435)&lt;0),"DA","NE")</f>
        <v>NE</v>
      </c>
      <c r="I9" s="22" t="str">
        <f>IF(AND(H9="DA",[2]Kont!E346&gt;0),[2]Kont!E346,"Nema")</f>
        <v>Nema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35">
      <c r="B10" s="7" t="s">
        <v>10</v>
      </c>
      <c r="C10" s="23"/>
      <c r="D10" s="6"/>
      <c r="E10" s="445"/>
      <c r="F10" s="448" t="s">
        <v>11</v>
      </c>
      <c r="G10" s="449"/>
      <c r="H10" s="17" t="str">
        <f t="array" ref="H10">IF(OR(SUMPRODUCT(--('[2]P-VRIO'!D8:E13&lt;&gt;""))&lt;&gt;0,SUMPRODUCT(--('[2]P-VRIO'!D15:E21&lt;&gt;""))&lt;&gt;0,SUMPRODUCT(--('[2]P-VRIO'!D24:E29&lt;&gt;""))&lt;&gt;0,SUMPRODUCT(--('[2]P-VRIO'!D31:E37&lt;&gt;""))&lt;&gt;0,SUMPRODUCT(--('[2]P-VRIO'!D40:E43&lt;&gt;""))&lt;&gt;0,SUMPRODUCT(--('[2]P-VRIO'!D45:E48&lt;&gt;""))&lt;&gt;0),"DA","NE")</f>
        <v>NE</v>
      </c>
      <c r="I10" s="18" t="str">
        <f>IF([2]Kont!E344&gt;0,[2]Kont!E344,"Nema")</f>
        <v>Nema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35">
      <c r="B11" s="24"/>
      <c r="C11" s="25"/>
      <c r="D11" s="6"/>
      <c r="E11" s="445"/>
      <c r="F11" s="452" t="s">
        <v>12</v>
      </c>
      <c r="G11" s="453"/>
      <c r="H11" s="26" t="str">
        <f>IF(OR(MAX([2]Skriveni!C1480:C1580)&gt;0,MIN([2]Skriveni!C1480:C1580)&lt;0),"DA","NE")</f>
        <v>NE</v>
      </c>
      <c r="I11" s="27" t="str">
        <f>IF(AND(H11="DA",[2]Kont!E341&gt;0),[2]Kont!E341,"Nema")</f>
        <v>Nema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6.25" customHeight="1" x14ac:dyDescent="0.35">
      <c r="B12" s="7" t="s">
        <v>13</v>
      </c>
      <c r="C12" s="28"/>
      <c r="D12" s="6"/>
      <c r="E12" s="445"/>
      <c r="F12" s="457" t="s">
        <v>14</v>
      </c>
      <c r="G12" s="458"/>
      <c r="H12" s="459"/>
      <c r="I12" s="224" t="str">
        <f>IF([2]Kont!E14&gt;0,[2]Kont!E14,"Nema")</f>
        <v>Nema</v>
      </c>
      <c r="J12" s="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35">
      <c r="A13" s="5"/>
      <c r="B13" s="6"/>
      <c r="C13" s="6"/>
      <c r="D13" s="6"/>
      <c r="E13" s="6"/>
      <c r="F13" s="6"/>
      <c r="G13" s="6"/>
      <c r="H13" s="6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51.75" customHeight="1" x14ac:dyDescent="0.2">
      <c r="A15" s="30" t="s">
        <v>15</v>
      </c>
      <c r="B15" s="423" t="s">
        <v>16</v>
      </c>
      <c r="C15" s="424"/>
      <c r="D15" s="424"/>
      <c r="E15" s="424"/>
      <c r="F15" s="425"/>
      <c r="G15" s="31" t="s">
        <v>17</v>
      </c>
      <c r="H15" s="209" t="s">
        <v>20</v>
      </c>
      <c r="I15" s="210" t="s">
        <v>21</v>
      </c>
      <c r="J15" s="2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">
      <c r="A16" s="426" t="s">
        <v>6</v>
      </c>
      <c r="B16" s="429" t="s">
        <v>2903</v>
      </c>
      <c r="C16" s="430"/>
      <c r="D16" s="430"/>
      <c r="E16" s="430"/>
      <c r="F16" s="431"/>
      <c r="G16" s="32" t="s">
        <v>35</v>
      </c>
      <c r="H16" s="33">
        <v>0</v>
      </c>
      <c r="I16" s="216">
        <v>0</v>
      </c>
      <c r="J16" s="3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">
      <c r="A17" s="427"/>
      <c r="B17" s="432" t="s">
        <v>2902</v>
      </c>
      <c r="C17" s="433"/>
      <c r="D17" s="433"/>
      <c r="E17" s="433"/>
      <c r="F17" s="434"/>
      <c r="G17" s="35" t="s">
        <v>32</v>
      </c>
      <c r="H17" s="33">
        <v>0</v>
      </c>
      <c r="I17" s="216">
        <v>0</v>
      </c>
      <c r="J17" s="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">
      <c r="A18" s="427"/>
      <c r="B18" s="432" t="s">
        <v>1208</v>
      </c>
      <c r="C18" s="433"/>
      <c r="D18" s="433"/>
      <c r="E18" s="433"/>
      <c r="F18" s="434"/>
      <c r="G18" s="35" t="s">
        <v>1209</v>
      </c>
      <c r="H18" s="33">
        <v>0</v>
      </c>
      <c r="I18" s="216">
        <v>0</v>
      </c>
      <c r="J18" s="3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">
      <c r="A19" s="428"/>
      <c r="B19" s="435" t="s">
        <v>1210</v>
      </c>
      <c r="C19" s="436"/>
      <c r="D19" s="436"/>
      <c r="E19" s="436"/>
      <c r="F19" s="437"/>
      <c r="G19" s="36" t="s">
        <v>1211</v>
      </c>
      <c r="H19" s="37">
        <v>0</v>
      </c>
      <c r="I19" s="217">
        <v>0</v>
      </c>
      <c r="J19" s="3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9.25" customHeight="1" x14ac:dyDescent="0.2">
      <c r="A20" s="30" t="s">
        <v>15</v>
      </c>
      <c r="B20" s="423" t="s">
        <v>16</v>
      </c>
      <c r="C20" s="424"/>
      <c r="D20" s="424"/>
      <c r="E20" s="424"/>
      <c r="F20" s="425"/>
      <c r="G20" s="31" t="s">
        <v>17</v>
      </c>
      <c r="H20" s="211" t="s">
        <v>18</v>
      </c>
      <c r="I20" s="212" t="s">
        <v>19</v>
      </c>
      <c r="J20" s="2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">
      <c r="A21" s="426" t="s">
        <v>8</v>
      </c>
      <c r="B21" s="429" t="s">
        <v>1892</v>
      </c>
      <c r="C21" s="430"/>
      <c r="D21" s="430"/>
      <c r="E21" s="430"/>
      <c r="F21" s="431"/>
      <c r="G21" s="38" t="s">
        <v>1893</v>
      </c>
      <c r="H21" s="39">
        <v>0</v>
      </c>
      <c r="I21" s="218">
        <v>0</v>
      </c>
      <c r="J21" s="3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">
      <c r="A22" s="427"/>
      <c r="B22" s="432" t="s">
        <v>1986</v>
      </c>
      <c r="C22" s="433"/>
      <c r="D22" s="433"/>
      <c r="E22" s="433"/>
      <c r="F22" s="434"/>
      <c r="G22" s="40" t="s">
        <v>1985</v>
      </c>
      <c r="H22" s="41">
        <v>0</v>
      </c>
      <c r="I22" s="216">
        <v>0</v>
      </c>
      <c r="J22" s="3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">
      <c r="A23" s="427"/>
      <c r="B23" s="432" t="s">
        <v>2904</v>
      </c>
      <c r="C23" s="433"/>
      <c r="D23" s="433"/>
      <c r="E23" s="433"/>
      <c r="F23" s="434"/>
      <c r="G23" s="40" t="s">
        <v>2173</v>
      </c>
      <c r="H23" s="41">
        <v>0</v>
      </c>
      <c r="I23" s="216">
        <v>0</v>
      </c>
      <c r="J23" s="3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">
      <c r="A24" s="428"/>
      <c r="B24" s="435" t="s">
        <v>2887</v>
      </c>
      <c r="C24" s="436"/>
      <c r="D24" s="436"/>
      <c r="E24" s="436"/>
      <c r="F24" s="437"/>
      <c r="G24" s="42" t="s">
        <v>2304</v>
      </c>
      <c r="H24" s="43">
        <v>0</v>
      </c>
      <c r="I24" s="217">
        <v>0</v>
      </c>
      <c r="J24" s="3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51.75" customHeight="1" x14ac:dyDescent="0.2">
      <c r="A25" s="30" t="s">
        <v>15</v>
      </c>
      <c r="B25" s="423" t="s">
        <v>16</v>
      </c>
      <c r="C25" s="424"/>
      <c r="D25" s="424"/>
      <c r="E25" s="424"/>
      <c r="F25" s="425"/>
      <c r="G25" s="31" t="s">
        <v>17</v>
      </c>
      <c r="H25" s="211" t="s">
        <v>20</v>
      </c>
      <c r="I25" s="212" t="s">
        <v>21</v>
      </c>
      <c r="J25" s="2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">
      <c r="A26" s="426" t="s">
        <v>22</v>
      </c>
      <c r="B26" s="429" t="s">
        <v>2905</v>
      </c>
      <c r="C26" s="430"/>
      <c r="D26" s="430"/>
      <c r="E26" s="430"/>
      <c r="F26" s="431"/>
      <c r="G26" s="38" t="s">
        <v>1894</v>
      </c>
      <c r="H26" s="39">
        <v>0</v>
      </c>
      <c r="I26" s="218">
        <v>0</v>
      </c>
      <c r="J26" s="3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">
      <c r="A27" s="427"/>
      <c r="B27" s="432" t="s">
        <v>2906</v>
      </c>
      <c r="C27" s="433"/>
      <c r="D27" s="433"/>
      <c r="E27" s="433"/>
      <c r="F27" s="434"/>
      <c r="G27" s="40" t="s">
        <v>1958</v>
      </c>
      <c r="H27" s="41">
        <v>0</v>
      </c>
      <c r="I27" s="216">
        <v>0</v>
      </c>
      <c r="J27" s="3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">
      <c r="A28" s="427"/>
      <c r="B28" s="432" t="s">
        <v>2907</v>
      </c>
      <c r="C28" s="433"/>
      <c r="D28" s="433"/>
      <c r="E28" s="433"/>
      <c r="F28" s="434"/>
      <c r="G28" s="40" t="s">
        <v>2910</v>
      </c>
      <c r="H28" s="41">
        <v>0</v>
      </c>
      <c r="I28" s="216">
        <v>0</v>
      </c>
      <c r="J28" s="3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">
      <c r="A29" s="427"/>
      <c r="B29" s="432" t="s">
        <v>2908</v>
      </c>
      <c r="C29" s="433"/>
      <c r="D29" s="433"/>
      <c r="E29" s="433"/>
      <c r="F29" s="434"/>
      <c r="G29" s="40" t="s">
        <v>2911</v>
      </c>
      <c r="H29" s="41">
        <v>0</v>
      </c>
      <c r="I29" s="216">
        <v>0</v>
      </c>
      <c r="J29" s="3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">
      <c r="A30" s="428"/>
      <c r="B30" s="435" t="s">
        <v>2909</v>
      </c>
      <c r="C30" s="436"/>
      <c r="D30" s="436"/>
      <c r="E30" s="436"/>
      <c r="F30" s="437"/>
      <c r="G30" s="42" t="s">
        <v>2912</v>
      </c>
      <c r="H30" s="44">
        <v>0</v>
      </c>
      <c r="I30" s="219">
        <v>0</v>
      </c>
      <c r="J30" s="3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9.25" customHeight="1" x14ac:dyDescent="0.2">
      <c r="A31" s="30" t="s">
        <v>15</v>
      </c>
      <c r="B31" s="423" t="s">
        <v>16</v>
      </c>
      <c r="C31" s="424"/>
      <c r="D31" s="424"/>
      <c r="E31" s="424"/>
      <c r="F31" s="425"/>
      <c r="G31" s="31" t="s">
        <v>17</v>
      </c>
      <c r="H31" s="211" t="s">
        <v>23</v>
      </c>
      <c r="I31" s="212" t="s">
        <v>24</v>
      </c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">
      <c r="A32" s="426" t="s">
        <v>11</v>
      </c>
      <c r="B32" s="438" t="s">
        <v>2547</v>
      </c>
      <c r="C32" s="430"/>
      <c r="D32" s="430"/>
      <c r="E32" s="430"/>
      <c r="F32" s="431"/>
      <c r="G32" s="38" t="s">
        <v>2546</v>
      </c>
      <c r="H32" s="39">
        <v>0</v>
      </c>
      <c r="I32" s="218">
        <v>0</v>
      </c>
      <c r="J32" s="3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">
      <c r="A33" s="427"/>
      <c r="B33" s="439" t="s">
        <v>2573</v>
      </c>
      <c r="C33" s="433"/>
      <c r="D33" s="433"/>
      <c r="E33" s="433"/>
      <c r="F33" s="434"/>
      <c r="G33" s="40" t="s">
        <v>2572</v>
      </c>
      <c r="H33" s="41">
        <v>0</v>
      </c>
      <c r="I33" s="216">
        <v>0</v>
      </c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">
      <c r="A34" s="427"/>
      <c r="B34" s="439" t="s">
        <v>2913</v>
      </c>
      <c r="C34" s="433"/>
      <c r="D34" s="433"/>
      <c r="E34" s="433"/>
      <c r="F34" s="434"/>
      <c r="G34" s="40" t="s">
        <v>2591</v>
      </c>
      <c r="H34" s="41">
        <v>0</v>
      </c>
      <c r="I34" s="216">
        <v>0</v>
      </c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">
      <c r="A35" s="428"/>
      <c r="B35" s="440" t="s">
        <v>2601</v>
      </c>
      <c r="C35" s="436"/>
      <c r="D35" s="436"/>
      <c r="E35" s="436"/>
      <c r="F35" s="437"/>
      <c r="G35" s="42" t="s">
        <v>2600</v>
      </c>
      <c r="H35" s="44">
        <v>0</v>
      </c>
      <c r="I35" s="219">
        <v>0</v>
      </c>
      <c r="J35" s="3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9.75" customHeight="1" x14ac:dyDescent="0.2">
      <c r="A36" s="30" t="s">
        <v>15</v>
      </c>
      <c r="B36" s="423" t="s">
        <v>16</v>
      </c>
      <c r="C36" s="424"/>
      <c r="D36" s="424"/>
      <c r="E36" s="424"/>
      <c r="F36" s="425"/>
      <c r="G36" s="31" t="s">
        <v>17</v>
      </c>
      <c r="H36" s="211" t="s">
        <v>18</v>
      </c>
      <c r="I36" s="212" t="s">
        <v>25</v>
      </c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2">
      <c r="A37" s="426" t="s">
        <v>12</v>
      </c>
      <c r="B37" s="429" t="s">
        <v>2608</v>
      </c>
      <c r="C37" s="430"/>
      <c r="D37" s="430"/>
      <c r="E37" s="430"/>
      <c r="F37" s="431"/>
      <c r="G37" s="38" t="s">
        <v>2609</v>
      </c>
      <c r="H37" s="214" t="s">
        <v>26</v>
      </c>
      <c r="I37" s="220">
        <v>0</v>
      </c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427"/>
      <c r="B38" s="432" t="s">
        <v>2664</v>
      </c>
      <c r="C38" s="433"/>
      <c r="D38" s="433"/>
      <c r="E38" s="433"/>
      <c r="F38" s="434"/>
      <c r="G38" s="40" t="s">
        <v>2665</v>
      </c>
      <c r="H38" s="215" t="s">
        <v>26</v>
      </c>
      <c r="I38" s="221">
        <v>0</v>
      </c>
      <c r="J38" s="2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2">
      <c r="A39" s="427"/>
      <c r="B39" s="432" t="s">
        <v>2753</v>
      </c>
      <c r="C39" s="433"/>
      <c r="D39" s="433"/>
      <c r="E39" s="433"/>
      <c r="F39" s="434"/>
      <c r="G39" s="40" t="s">
        <v>2666</v>
      </c>
      <c r="H39" s="215" t="s">
        <v>26</v>
      </c>
      <c r="I39" s="221">
        <v>0</v>
      </c>
      <c r="J39" s="2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">
      <c r="A40" s="428"/>
      <c r="B40" s="435" t="s">
        <v>2746</v>
      </c>
      <c r="C40" s="436"/>
      <c r="D40" s="436"/>
      <c r="E40" s="436"/>
      <c r="F40" s="437"/>
      <c r="G40" s="42" t="s">
        <v>2739</v>
      </c>
      <c r="H40" s="222" t="s">
        <v>26</v>
      </c>
      <c r="I40" s="223">
        <v>0</v>
      </c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">
      <c r="A41" s="45"/>
      <c r="B41" s="46"/>
      <c r="C41" s="46"/>
      <c r="D41" s="46"/>
      <c r="E41" s="46"/>
      <c r="F41" s="46"/>
      <c r="G41" s="46"/>
      <c r="H41" s="47"/>
      <c r="I41" s="4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48"/>
      <c r="B42" s="48"/>
      <c r="C42" s="48"/>
      <c r="D42" s="48"/>
      <c r="E42" s="48"/>
      <c r="F42" s="48"/>
      <c r="G42" s="48"/>
      <c r="H42" s="49"/>
      <c r="I42" s="4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3.75" customHeight="1" x14ac:dyDescent="0.2">
      <c r="A43" s="48"/>
      <c r="B43" s="48"/>
      <c r="C43" s="48"/>
      <c r="D43" s="48"/>
      <c r="E43" s="422" t="s">
        <v>27</v>
      </c>
      <c r="F43" s="422"/>
      <c r="G43" s="48"/>
      <c r="H43" s="422" t="s">
        <v>28</v>
      </c>
      <c r="I43" s="42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48"/>
      <c r="B44" s="48"/>
      <c r="C44" s="48"/>
      <c r="D44" s="48"/>
      <c r="E44" s="50"/>
      <c r="F44" s="51"/>
      <c r="G44" s="48"/>
      <c r="H44" s="50"/>
      <c r="I44" s="5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1"/>
      <c r="B45" s="1"/>
      <c r="C45" s="1"/>
      <c r="D45" s="1"/>
      <c r="E45" s="213"/>
      <c r="F45" s="2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1"/>
      <c r="B46" s="1"/>
      <c r="C46" s="1"/>
      <c r="D46" s="1"/>
      <c r="E46" s="5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1"/>
      <c r="B48" s="1"/>
      <c r="C48" s="1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sheetProtection selectLockedCells="1"/>
  <mergeCells count="42">
    <mergeCell ref="A2:I2"/>
    <mergeCell ref="A4:I4"/>
    <mergeCell ref="E7:E12"/>
    <mergeCell ref="F7:G7"/>
    <mergeCell ref="F8:G8"/>
    <mergeCell ref="F9:G9"/>
    <mergeCell ref="F10:G10"/>
    <mergeCell ref="F11:G11"/>
    <mergeCell ref="F12:H12"/>
    <mergeCell ref="B15:F15"/>
    <mergeCell ref="A16:A19"/>
    <mergeCell ref="B16:F16"/>
    <mergeCell ref="B17:F17"/>
    <mergeCell ref="B18:F18"/>
    <mergeCell ref="B19:F19"/>
    <mergeCell ref="B20:F20"/>
    <mergeCell ref="A21:A24"/>
    <mergeCell ref="B21:F21"/>
    <mergeCell ref="B22:F22"/>
    <mergeCell ref="B23:F23"/>
    <mergeCell ref="B24:F24"/>
    <mergeCell ref="B25:F25"/>
    <mergeCell ref="A26:A30"/>
    <mergeCell ref="B26:F26"/>
    <mergeCell ref="B27:F27"/>
    <mergeCell ref="B28:F28"/>
    <mergeCell ref="B29:F29"/>
    <mergeCell ref="B30:F30"/>
    <mergeCell ref="B31:F31"/>
    <mergeCell ref="A32:A35"/>
    <mergeCell ref="B32:F32"/>
    <mergeCell ref="B33:F33"/>
    <mergeCell ref="B34:F34"/>
    <mergeCell ref="B35:F35"/>
    <mergeCell ref="E43:F43"/>
    <mergeCell ref="H43:I43"/>
    <mergeCell ref="B36:F36"/>
    <mergeCell ref="A37:A40"/>
    <mergeCell ref="B37:F37"/>
    <mergeCell ref="B38:F38"/>
    <mergeCell ref="B39:F39"/>
    <mergeCell ref="B40:F40"/>
  </mergeCells>
  <conditionalFormatting sqref="H7:H11">
    <cfRule type="cellIs" dxfId="44" priority="4" operator="equal">
      <formula>"DA"</formula>
    </cfRule>
  </conditionalFormatting>
  <conditionalFormatting sqref="I7:I11">
    <cfRule type="cellIs" dxfId="43" priority="3" operator="notEqual">
      <formula>"Nema"</formula>
    </cfRule>
  </conditionalFormatting>
  <conditionalFormatting sqref="I12">
    <cfRule type="cellIs" dxfId="42" priority="1" operator="notEqual">
      <formula>"Nema"</formula>
    </cfRule>
  </conditionalFormatting>
  <pageMargins left="0.25" right="0.25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059"/>
  <sheetViews>
    <sheetView showGridLines="0" zoomScaleNormal="100" workbookViewId="0">
      <selection activeCell="C28" sqref="C28"/>
    </sheetView>
  </sheetViews>
  <sheetFormatPr defaultColWidth="14.42578125" defaultRowHeight="15" customHeight="1" x14ac:dyDescent="0.2"/>
  <cols>
    <col min="1" max="1" width="13.28515625" style="417" customWidth="1"/>
    <col min="2" max="2" width="60.7109375" style="418" customWidth="1"/>
    <col min="3" max="3" width="12.7109375" style="417" customWidth="1"/>
    <col min="4" max="5" width="14.7109375" style="419" customWidth="1"/>
    <col min="6" max="6" width="8.7109375" style="419" customWidth="1"/>
    <col min="7" max="7" width="22" style="275" customWidth="1"/>
    <col min="8" max="11" width="14.42578125" style="275" customWidth="1"/>
    <col min="12" max="16384" width="14.42578125" style="275"/>
  </cols>
  <sheetData>
    <row r="1" spans="1:25" ht="15" customHeight="1" x14ac:dyDescent="0.2">
      <c r="A1" s="270" t="s">
        <v>2923</v>
      </c>
      <c r="B1" s="271"/>
      <c r="C1" s="270" t="s">
        <v>10</v>
      </c>
      <c r="D1" s="272"/>
      <c r="E1" s="273" t="s">
        <v>2924</v>
      </c>
      <c r="F1" s="274"/>
    </row>
    <row r="2" spans="1:25" s="356" customFormat="1" ht="50.1" customHeight="1" x14ac:dyDescent="0.2">
      <c r="A2" s="462" t="s">
        <v>29</v>
      </c>
      <c r="B2" s="463"/>
      <c r="C2" s="463"/>
      <c r="D2" s="463"/>
      <c r="E2" s="463"/>
      <c r="F2" s="463"/>
    </row>
    <row r="3" spans="1:25" s="356" customFormat="1" ht="48" x14ac:dyDescent="0.2">
      <c r="A3" s="357" t="s">
        <v>30</v>
      </c>
      <c r="B3" s="358" t="s">
        <v>16</v>
      </c>
      <c r="C3" s="359" t="s">
        <v>17</v>
      </c>
      <c r="D3" s="358" t="s">
        <v>20</v>
      </c>
      <c r="E3" s="358" t="s">
        <v>21</v>
      </c>
      <c r="F3" s="360" t="s">
        <v>31</v>
      </c>
      <c r="G3" s="420"/>
    </row>
    <row r="4" spans="1:25" s="288" customFormat="1" ht="12" customHeight="1" x14ac:dyDescent="0.2">
      <c r="A4" s="361">
        <v>1</v>
      </c>
      <c r="B4" s="362">
        <v>2</v>
      </c>
      <c r="C4" s="363" t="s">
        <v>32</v>
      </c>
      <c r="D4" s="364">
        <v>4</v>
      </c>
      <c r="E4" s="364">
        <v>5</v>
      </c>
      <c r="F4" s="365">
        <v>6</v>
      </c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</row>
    <row r="5" spans="1:25" ht="20.100000000000001" customHeight="1" x14ac:dyDescent="0.2">
      <c r="A5" s="464" t="s">
        <v>33</v>
      </c>
      <c r="B5" s="465"/>
      <c r="C5" s="323"/>
      <c r="D5" s="324"/>
      <c r="E5" s="324"/>
      <c r="F5" s="325"/>
    </row>
    <row r="6" spans="1:25" ht="12.75" customHeight="1" x14ac:dyDescent="0.2">
      <c r="A6" s="366">
        <v>6</v>
      </c>
      <c r="B6" s="367" t="s">
        <v>34</v>
      </c>
      <c r="C6" s="368" t="s">
        <v>35</v>
      </c>
      <c r="D6" s="369">
        <f>D7+D44+D50+D83+D107+D126+D135+D141</f>
        <v>0</v>
      </c>
      <c r="E6" s="369">
        <f>E7+E44+E50+E83+E107+E126+E135+E141</f>
        <v>0</v>
      </c>
      <c r="F6" s="370" t="str">
        <f t="shared" ref="F6:F133" si="0">IF(D6&lt;&gt;0,IF(E6/D6&gt;=100,"&gt;&gt;100",E6/D6*100),"-")</f>
        <v>-</v>
      </c>
    </row>
    <row r="7" spans="1:25" ht="12.75" customHeight="1" x14ac:dyDescent="0.2">
      <c r="A7" s="366">
        <v>61</v>
      </c>
      <c r="B7" s="367" t="s">
        <v>36</v>
      </c>
      <c r="C7" s="368" t="s">
        <v>37</v>
      </c>
      <c r="D7" s="369">
        <f t="shared" ref="D7:E7" si="1">D8+D17+D23+D29+D37+D40</f>
        <v>0</v>
      </c>
      <c r="E7" s="369">
        <f t="shared" si="1"/>
        <v>0</v>
      </c>
      <c r="F7" s="370" t="str">
        <f t="shared" si="0"/>
        <v>-</v>
      </c>
    </row>
    <row r="8" spans="1:25" ht="12.75" customHeight="1" x14ac:dyDescent="0.2">
      <c r="A8" s="366">
        <v>611</v>
      </c>
      <c r="B8" s="367" t="s">
        <v>3036</v>
      </c>
      <c r="C8" s="368" t="s">
        <v>38</v>
      </c>
      <c r="D8" s="369">
        <f>SUM(D9:D14)-D15-D16</f>
        <v>0</v>
      </c>
      <c r="E8" s="369">
        <f t="shared" ref="E8" si="2">SUM(E9:E14)-E15-E16</f>
        <v>0</v>
      </c>
      <c r="F8" s="370" t="str">
        <f t="shared" si="0"/>
        <v>-</v>
      </c>
      <c r="G8" s="371" t="s">
        <v>2970</v>
      </c>
    </row>
    <row r="9" spans="1:25" ht="12.75" customHeight="1" x14ac:dyDescent="0.2">
      <c r="A9" s="366">
        <v>6111</v>
      </c>
      <c r="B9" s="299" t="s">
        <v>3037</v>
      </c>
      <c r="C9" s="368" t="s">
        <v>39</v>
      </c>
      <c r="D9" s="372"/>
      <c r="E9" s="372"/>
      <c r="F9" s="370" t="str">
        <f t="shared" si="0"/>
        <v>-</v>
      </c>
      <c r="G9" s="371" t="s">
        <v>2970</v>
      </c>
    </row>
    <row r="10" spans="1:25" ht="12.75" customHeight="1" x14ac:dyDescent="0.2">
      <c r="A10" s="366">
        <v>6112</v>
      </c>
      <c r="B10" s="299" t="s">
        <v>3038</v>
      </c>
      <c r="C10" s="368" t="s">
        <v>40</v>
      </c>
      <c r="D10" s="372"/>
      <c r="E10" s="372"/>
      <c r="F10" s="370" t="str">
        <f t="shared" si="0"/>
        <v>-</v>
      </c>
      <c r="G10" s="371" t="s">
        <v>2970</v>
      </c>
    </row>
    <row r="11" spans="1:25" ht="12.75" customHeight="1" x14ac:dyDescent="0.2">
      <c r="A11" s="366">
        <v>6113</v>
      </c>
      <c r="B11" s="299" t="s">
        <v>3039</v>
      </c>
      <c r="C11" s="368" t="s">
        <v>41</v>
      </c>
      <c r="D11" s="372"/>
      <c r="E11" s="372"/>
      <c r="F11" s="370" t="str">
        <f t="shared" si="0"/>
        <v>-</v>
      </c>
      <c r="G11" s="371" t="s">
        <v>2970</v>
      </c>
    </row>
    <row r="12" spans="1:25" ht="12.75" customHeight="1" x14ac:dyDescent="0.2">
      <c r="A12" s="366">
        <v>6114</v>
      </c>
      <c r="B12" s="299" t="s">
        <v>3040</v>
      </c>
      <c r="C12" s="368" t="s">
        <v>42</v>
      </c>
      <c r="D12" s="372"/>
      <c r="E12" s="372"/>
      <c r="F12" s="370" t="str">
        <f t="shared" si="0"/>
        <v>-</v>
      </c>
      <c r="G12" s="371" t="s">
        <v>2970</v>
      </c>
    </row>
    <row r="13" spans="1:25" ht="12.75" customHeight="1" x14ac:dyDescent="0.2">
      <c r="A13" s="366">
        <v>6115</v>
      </c>
      <c r="B13" s="299" t="s">
        <v>3041</v>
      </c>
      <c r="C13" s="368" t="s">
        <v>43</v>
      </c>
      <c r="D13" s="372"/>
      <c r="E13" s="372"/>
      <c r="F13" s="370" t="str">
        <f t="shared" si="0"/>
        <v>-</v>
      </c>
      <c r="G13" s="371" t="s">
        <v>2970</v>
      </c>
    </row>
    <row r="14" spans="1:25" ht="12.75" customHeight="1" x14ac:dyDescent="0.2">
      <c r="A14" s="366">
        <v>6116</v>
      </c>
      <c r="B14" s="299" t="s">
        <v>3042</v>
      </c>
      <c r="C14" s="368" t="s">
        <v>44</v>
      </c>
      <c r="D14" s="372"/>
      <c r="E14" s="372"/>
      <c r="F14" s="370" t="str">
        <f t="shared" si="0"/>
        <v>-</v>
      </c>
      <c r="G14" s="371" t="s">
        <v>2970</v>
      </c>
    </row>
    <row r="15" spans="1:25" ht="12.75" customHeight="1" x14ac:dyDescent="0.2">
      <c r="A15" s="366">
        <v>6117</v>
      </c>
      <c r="B15" s="367" t="s">
        <v>3043</v>
      </c>
      <c r="C15" s="368" t="s">
        <v>45</v>
      </c>
      <c r="D15" s="372"/>
      <c r="E15" s="372"/>
      <c r="F15" s="370" t="str">
        <f t="shared" si="0"/>
        <v>-</v>
      </c>
      <c r="G15" s="371" t="s">
        <v>2970</v>
      </c>
    </row>
    <row r="16" spans="1:25" ht="12.75" customHeight="1" x14ac:dyDescent="0.2">
      <c r="A16" s="366">
        <v>6119</v>
      </c>
      <c r="B16" s="367" t="s">
        <v>46</v>
      </c>
      <c r="C16" s="368" t="s">
        <v>47</v>
      </c>
      <c r="D16" s="372"/>
      <c r="E16" s="372"/>
      <c r="F16" s="370" t="str">
        <f t="shared" si="0"/>
        <v>-</v>
      </c>
    </row>
    <row r="17" spans="1:7" ht="12.75" customHeight="1" x14ac:dyDescent="0.2">
      <c r="A17" s="366">
        <v>612</v>
      </c>
      <c r="B17" s="367" t="s">
        <v>48</v>
      </c>
      <c r="C17" s="368" t="s">
        <v>49</v>
      </c>
      <c r="D17" s="369">
        <f t="shared" ref="D17:E17" si="3">SUM(D18:D21)-D22</f>
        <v>0</v>
      </c>
      <c r="E17" s="369">
        <f t="shared" si="3"/>
        <v>0</v>
      </c>
      <c r="F17" s="370" t="str">
        <f t="shared" si="0"/>
        <v>-</v>
      </c>
    </row>
    <row r="18" spans="1:7" ht="12.75" customHeight="1" x14ac:dyDescent="0.2">
      <c r="A18" s="366">
        <v>6121</v>
      </c>
      <c r="B18" s="367" t="s">
        <v>50</v>
      </c>
      <c r="C18" s="368" t="s">
        <v>51</v>
      </c>
      <c r="D18" s="372"/>
      <c r="E18" s="372"/>
      <c r="F18" s="370" t="str">
        <f t="shared" si="0"/>
        <v>-</v>
      </c>
    </row>
    <row r="19" spans="1:7" ht="12.75" customHeight="1" x14ac:dyDescent="0.2">
      <c r="A19" s="366">
        <v>6122</v>
      </c>
      <c r="B19" s="367" t="s">
        <v>52</v>
      </c>
      <c r="C19" s="368" t="s">
        <v>53</v>
      </c>
      <c r="D19" s="372"/>
      <c r="E19" s="372"/>
      <c r="F19" s="370" t="str">
        <f t="shared" si="0"/>
        <v>-</v>
      </c>
    </row>
    <row r="20" spans="1:7" ht="12.75" customHeight="1" x14ac:dyDescent="0.2">
      <c r="A20" s="366">
        <v>6123</v>
      </c>
      <c r="B20" s="373" t="s">
        <v>54</v>
      </c>
      <c r="C20" s="368" t="s">
        <v>55</v>
      </c>
      <c r="D20" s="372"/>
      <c r="E20" s="372"/>
      <c r="F20" s="370" t="str">
        <f t="shared" si="0"/>
        <v>-</v>
      </c>
    </row>
    <row r="21" spans="1:7" ht="12.75" customHeight="1" x14ac:dyDescent="0.2">
      <c r="A21" s="366">
        <v>6124</v>
      </c>
      <c r="B21" s="367" t="s">
        <v>56</v>
      </c>
      <c r="C21" s="368" t="s">
        <v>57</v>
      </c>
      <c r="D21" s="372"/>
      <c r="E21" s="372"/>
      <c r="F21" s="370" t="str">
        <f t="shared" si="0"/>
        <v>-</v>
      </c>
    </row>
    <row r="22" spans="1:7" ht="12.75" customHeight="1" x14ac:dyDescent="0.2">
      <c r="A22" s="366">
        <v>6125</v>
      </c>
      <c r="B22" s="367" t="s">
        <v>58</v>
      </c>
      <c r="C22" s="368" t="s">
        <v>59</v>
      </c>
      <c r="D22" s="372"/>
      <c r="E22" s="372"/>
      <c r="F22" s="370" t="str">
        <f t="shared" si="0"/>
        <v>-</v>
      </c>
    </row>
    <row r="23" spans="1:7" ht="12.75" customHeight="1" x14ac:dyDescent="0.2">
      <c r="A23" s="366">
        <v>613</v>
      </c>
      <c r="B23" s="367" t="s">
        <v>60</v>
      </c>
      <c r="C23" s="368" t="s">
        <v>61</v>
      </c>
      <c r="D23" s="369">
        <f t="shared" ref="D23:E23" si="4">SUM(D24:D28)</f>
        <v>0</v>
      </c>
      <c r="E23" s="369">
        <f t="shared" si="4"/>
        <v>0</v>
      </c>
      <c r="F23" s="370" t="str">
        <f t="shared" si="0"/>
        <v>-</v>
      </c>
    </row>
    <row r="24" spans="1:7" ht="12.75" customHeight="1" x14ac:dyDescent="0.2">
      <c r="A24" s="366">
        <v>6131</v>
      </c>
      <c r="B24" s="367" t="s">
        <v>3044</v>
      </c>
      <c r="C24" s="368" t="s">
        <v>62</v>
      </c>
      <c r="D24" s="372"/>
      <c r="E24" s="372"/>
      <c r="F24" s="370" t="str">
        <f t="shared" si="0"/>
        <v>-</v>
      </c>
      <c r="G24" s="371" t="s">
        <v>2970</v>
      </c>
    </row>
    <row r="25" spans="1:7" ht="12.75" customHeight="1" x14ac:dyDescent="0.2">
      <c r="A25" s="366">
        <v>6132</v>
      </c>
      <c r="B25" s="367" t="s">
        <v>63</v>
      </c>
      <c r="C25" s="368" t="s">
        <v>64</v>
      </c>
      <c r="D25" s="372"/>
      <c r="E25" s="372"/>
      <c r="F25" s="370" t="str">
        <f t="shared" si="0"/>
        <v>-</v>
      </c>
    </row>
    <row r="26" spans="1:7" ht="12.75" customHeight="1" x14ac:dyDescent="0.2">
      <c r="A26" s="366">
        <v>6133</v>
      </c>
      <c r="B26" s="367" t="s">
        <v>65</v>
      </c>
      <c r="C26" s="368" t="s">
        <v>66</v>
      </c>
      <c r="D26" s="372"/>
      <c r="E26" s="372"/>
      <c r="F26" s="370" t="str">
        <f t="shared" si="0"/>
        <v>-</v>
      </c>
    </row>
    <row r="27" spans="1:7" ht="12.75" customHeight="1" x14ac:dyDescent="0.2">
      <c r="A27" s="366">
        <v>6134</v>
      </c>
      <c r="B27" s="367" t="s">
        <v>67</v>
      </c>
      <c r="C27" s="368" t="s">
        <v>68</v>
      </c>
      <c r="D27" s="372"/>
      <c r="E27" s="372"/>
      <c r="F27" s="370" t="str">
        <f t="shared" si="0"/>
        <v>-</v>
      </c>
    </row>
    <row r="28" spans="1:7" ht="12.75" customHeight="1" x14ac:dyDescent="0.2">
      <c r="A28" s="366">
        <v>6135</v>
      </c>
      <c r="B28" s="367" t="s">
        <v>69</v>
      </c>
      <c r="C28" s="368" t="s">
        <v>70</v>
      </c>
      <c r="D28" s="372"/>
      <c r="E28" s="372"/>
      <c r="F28" s="370" t="str">
        <f t="shared" si="0"/>
        <v>-</v>
      </c>
    </row>
    <row r="29" spans="1:7" ht="12.75" customHeight="1" x14ac:dyDescent="0.2">
      <c r="A29" s="366">
        <v>614</v>
      </c>
      <c r="B29" s="367" t="s">
        <v>3045</v>
      </c>
      <c r="C29" s="368" t="s">
        <v>71</v>
      </c>
      <c r="D29" s="369">
        <f>SUM(D30:D35)</f>
        <v>0</v>
      </c>
      <c r="E29" s="369">
        <f>SUM(E30:E35)</f>
        <v>0</v>
      </c>
      <c r="F29" s="370" t="str">
        <f t="shared" si="0"/>
        <v>-</v>
      </c>
      <c r="G29" s="305" t="s">
        <v>2955</v>
      </c>
    </row>
    <row r="30" spans="1:7" ht="12.75" customHeight="1" x14ac:dyDescent="0.2">
      <c r="A30" s="366">
        <v>6141</v>
      </c>
      <c r="B30" s="367" t="s">
        <v>72</v>
      </c>
      <c r="C30" s="368" t="s">
        <v>73</v>
      </c>
      <c r="D30" s="372"/>
      <c r="E30" s="372"/>
      <c r="F30" s="370" t="str">
        <f t="shared" si="0"/>
        <v>-</v>
      </c>
    </row>
    <row r="31" spans="1:7" ht="12.75" customHeight="1" x14ac:dyDescent="0.2">
      <c r="A31" s="366">
        <v>6142</v>
      </c>
      <c r="B31" s="367" t="s">
        <v>74</v>
      </c>
      <c r="C31" s="368" t="s">
        <v>75</v>
      </c>
      <c r="D31" s="372"/>
      <c r="E31" s="372"/>
      <c r="F31" s="370" t="str">
        <f t="shared" si="0"/>
        <v>-</v>
      </c>
    </row>
    <row r="32" spans="1:7" ht="12.75" customHeight="1" x14ac:dyDescent="0.2">
      <c r="A32" s="366">
        <v>6143</v>
      </c>
      <c r="B32" s="367" t="s">
        <v>76</v>
      </c>
      <c r="C32" s="368" t="s">
        <v>77</v>
      </c>
      <c r="D32" s="372"/>
      <c r="E32" s="372"/>
      <c r="F32" s="370" t="str">
        <f t="shared" si="0"/>
        <v>-</v>
      </c>
    </row>
    <row r="33" spans="1:7" ht="12.75" customHeight="1" x14ac:dyDescent="0.2">
      <c r="A33" s="366">
        <v>6145</v>
      </c>
      <c r="B33" s="367" t="s">
        <v>78</v>
      </c>
      <c r="C33" s="368" t="s">
        <v>79</v>
      </c>
      <c r="D33" s="372"/>
      <c r="E33" s="372"/>
      <c r="F33" s="370" t="str">
        <f t="shared" si="0"/>
        <v>-</v>
      </c>
    </row>
    <row r="34" spans="1:7" ht="12.75" customHeight="1" x14ac:dyDescent="0.2">
      <c r="A34" s="366">
        <v>6146</v>
      </c>
      <c r="B34" s="367" t="s">
        <v>80</v>
      </c>
      <c r="C34" s="368" t="s">
        <v>81</v>
      </c>
      <c r="D34" s="372"/>
      <c r="E34" s="372"/>
      <c r="F34" s="370" t="str">
        <f t="shared" si="0"/>
        <v>-</v>
      </c>
    </row>
    <row r="35" spans="1:7" ht="12.75" customHeight="1" x14ac:dyDescent="0.2">
      <c r="A35" s="366">
        <v>6147</v>
      </c>
      <c r="B35" s="367" t="s">
        <v>82</v>
      </c>
      <c r="C35" s="368" t="s">
        <v>83</v>
      </c>
      <c r="D35" s="372"/>
      <c r="E35" s="372"/>
      <c r="F35" s="370" t="str">
        <f t="shared" si="0"/>
        <v>-</v>
      </c>
    </row>
    <row r="36" spans="1:7" ht="12.75" customHeight="1" x14ac:dyDescent="0.2">
      <c r="A36" s="374">
        <v>6148</v>
      </c>
      <c r="B36" s="375" t="s">
        <v>84</v>
      </c>
      <c r="C36" s="376" t="s">
        <v>3046</v>
      </c>
      <c r="D36" s="377"/>
      <c r="E36" s="377"/>
      <c r="F36" s="378" t="str">
        <f t="shared" si="0"/>
        <v>-</v>
      </c>
      <c r="G36" s="379" t="s">
        <v>2964</v>
      </c>
    </row>
    <row r="37" spans="1:7" ht="12.75" customHeight="1" x14ac:dyDescent="0.2">
      <c r="A37" s="366">
        <v>615</v>
      </c>
      <c r="B37" s="367" t="s">
        <v>85</v>
      </c>
      <c r="C37" s="368" t="s">
        <v>86</v>
      </c>
      <c r="D37" s="369">
        <f t="shared" ref="D37:E37" si="5">SUM(D38:D39)</f>
        <v>0</v>
      </c>
      <c r="E37" s="369">
        <f t="shared" si="5"/>
        <v>0</v>
      </c>
      <c r="F37" s="370" t="str">
        <f t="shared" si="0"/>
        <v>-</v>
      </c>
    </row>
    <row r="38" spans="1:7" ht="12.75" customHeight="1" x14ac:dyDescent="0.2">
      <c r="A38" s="366">
        <v>6151</v>
      </c>
      <c r="B38" s="367" t="s">
        <v>87</v>
      </c>
      <c r="C38" s="368" t="s">
        <v>88</v>
      </c>
      <c r="D38" s="372"/>
      <c r="E38" s="372"/>
      <c r="F38" s="370" t="str">
        <f t="shared" si="0"/>
        <v>-</v>
      </c>
    </row>
    <row r="39" spans="1:7" ht="12.75" customHeight="1" x14ac:dyDescent="0.2">
      <c r="A39" s="366">
        <v>6152</v>
      </c>
      <c r="B39" s="367" t="s">
        <v>89</v>
      </c>
      <c r="C39" s="368" t="s">
        <v>90</v>
      </c>
      <c r="D39" s="372"/>
      <c r="E39" s="372"/>
      <c r="F39" s="370" t="str">
        <f t="shared" si="0"/>
        <v>-</v>
      </c>
    </row>
    <row r="40" spans="1:7" ht="12.75" customHeight="1" x14ac:dyDescent="0.2">
      <c r="A40" s="366">
        <v>616</v>
      </c>
      <c r="B40" s="367" t="s">
        <v>91</v>
      </c>
      <c r="C40" s="368" t="s">
        <v>92</v>
      </c>
      <c r="D40" s="369">
        <f t="shared" ref="D40:E40" si="6">SUM(D41:D43)</f>
        <v>0</v>
      </c>
      <c r="E40" s="369">
        <f t="shared" si="6"/>
        <v>0</v>
      </c>
      <c r="F40" s="370" t="str">
        <f t="shared" si="0"/>
        <v>-</v>
      </c>
    </row>
    <row r="41" spans="1:7" ht="12.75" customHeight="1" x14ac:dyDescent="0.2">
      <c r="A41" s="366">
        <v>6161</v>
      </c>
      <c r="B41" s="367" t="s">
        <v>93</v>
      </c>
      <c r="C41" s="368" t="s">
        <v>94</v>
      </c>
      <c r="D41" s="372"/>
      <c r="E41" s="372"/>
      <c r="F41" s="370" t="str">
        <f t="shared" si="0"/>
        <v>-</v>
      </c>
    </row>
    <row r="42" spans="1:7" ht="12.75" customHeight="1" x14ac:dyDescent="0.2">
      <c r="A42" s="366">
        <v>6162</v>
      </c>
      <c r="B42" s="367" t="s">
        <v>95</v>
      </c>
      <c r="C42" s="368" t="s">
        <v>96</v>
      </c>
      <c r="D42" s="372"/>
      <c r="E42" s="372"/>
      <c r="F42" s="370" t="str">
        <f t="shared" si="0"/>
        <v>-</v>
      </c>
    </row>
    <row r="43" spans="1:7" ht="12.75" customHeight="1" x14ac:dyDescent="0.2">
      <c r="A43" s="366">
        <v>6163</v>
      </c>
      <c r="B43" s="367" t="s">
        <v>97</v>
      </c>
      <c r="C43" s="368" t="s">
        <v>98</v>
      </c>
      <c r="D43" s="372"/>
      <c r="E43" s="372"/>
      <c r="F43" s="370" t="str">
        <f t="shared" si="0"/>
        <v>-</v>
      </c>
    </row>
    <row r="44" spans="1:7" ht="12.75" customHeight="1" x14ac:dyDescent="0.2">
      <c r="A44" s="366">
        <v>62</v>
      </c>
      <c r="B44" s="367" t="s">
        <v>99</v>
      </c>
      <c r="C44" s="368" t="s">
        <v>100</v>
      </c>
      <c r="D44" s="369">
        <f t="shared" ref="D44:E44" si="7">D45+D48+D49</f>
        <v>0</v>
      </c>
      <c r="E44" s="369">
        <f t="shared" si="7"/>
        <v>0</v>
      </c>
      <c r="F44" s="370" t="str">
        <f t="shared" si="0"/>
        <v>-</v>
      </c>
    </row>
    <row r="45" spans="1:7" ht="12.75" customHeight="1" x14ac:dyDescent="0.2">
      <c r="A45" s="366">
        <v>621</v>
      </c>
      <c r="B45" s="367" t="s">
        <v>101</v>
      </c>
      <c r="C45" s="368" t="s">
        <v>102</v>
      </c>
      <c r="D45" s="369">
        <f t="shared" ref="D45:E45" si="8">SUM(D46:D47)</f>
        <v>0</v>
      </c>
      <c r="E45" s="369">
        <f t="shared" si="8"/>
        <v>0</v>
      </c>
      <c r="F45" s="370" t="str">
        <f t="shared" si="0"/>
        <v>-</v>
      </c>
    </row>
    <row r="46" spans="1:7" ht="12.75" customHeight="1" x14ac:dyDescent="0.2">
      <c r="A46" s="366">
        <v>6211</v>
      </c>
      <c r="B46" s="367" t="s">
        <v>103</v>
      </c>
      <c r="C46" s="368" t="s">
        <v>104</v>
      </c>
      <c r="D46" s="372"/>
      <c r="E46" s="372"/>
      <c r="F46" s="370" t="str">
        <f t="shared" si="0"/>
        <v>-</v>
      </c>
    </row>
    <row r="47" spans="1:7" ht="12.75" customHeight="1" x14ac:dyDescent="0.2">
      <c r="A47" s="366">
        <v>6212</v>
      </c>
      <c r="B47" s="367" t="s">
        <v>105</v>
      </c>
      <c r="C47" s="368" t="s">
        <v>106</v>
      </c>
      <c r="D47" s="372"/>
      <c r="E47" s="372"/>
      <c r="F47" s="370" t="str">
        <f t="shared" si="0"/>
        <v>-</v>
      </c>
    </row>
    <row r="48" spans="1:7" ht="12.75" customHeight="1" x14ac:dyDescent="0.2">
      <c r="A48" s="366">
        <v>622</v>
      </c>
      <c r="B48" s="367" t="s">
        <v>107</v>
      </c>
      <c r="C48" s="368" t="s">
        <v>108</v>
      </c>
      <c r="D48" s="372"/>
      <c r="E48" s="372"/>
      <c r="F48" s="370" t="str">
        <f t="shared" si="0"/>
        <v>-</v>
      </c>
    </row>
    <row r="49" spans="1:7" ht="12.75" customHeight="1" x14ac:dyDescent="0.2">
      <c r="A49" s="366">
        <v>623</v>
      </c>
      <c r="B49" s="367" t="s">
        <v>109</v>
      </c>
      <c r="C49" s="368" t="s">
        <v>110</v>
      </c>
      <c r="D49" s="372"/>
      <c r="E49" s="372"/>
      <c r="F49" s="370" t="str">
        <f t="shared" si="0"/>
        <v>-</v>
      </c>
    </row>
    <row r="50" spans="1:7" ht="24" x14ac:dyDescent="0.2">
      <c r="A50" s="366">
        <v>63</v>
      </c>
      <c r="B50" s="299" t="s">
        <v>111</v>
      </c>
      <c r="C50" s="368" t="s">
        <v>112</v>
      </c>
      <c r="D50" s="369">
        <f>D51+D54+D59+D62+D65+D69+D72+D75+D78</f>
        <v>0</v>
      </c>
      <c r="E50" s="369">
        <f>E51+E54+E59+E62+E65+E69+E72+E75+E78</f>
        <v>0</v>
      </c>
      <c r="F50" s="370" t="str">
        <f t="shared" si="0"/>
        <v>-</v>
      </c>
    </row>
    <row r="51" spans="1:7" ht="12.75" customHeight="1" x14ac:dyDescent="0.2">
      <c r="A51" s="366">
        <v>631</v>
      </c>
      <c r="B51" s="299" t="s">
        <v>113</v>
      </c>
      <c r="C51" s="368" t="s">
        <v>114</v>
      </c>
      <c r="D51" s="369">
        <f t="shared" ref="D51:E51" si="9">D52+D53</f>
        <v>0</v>
      </c>
      <c r="E51" s="369">
        <f t="shared" si="9"/>
        <v>0</v>
      </c>
      <c r="F51" s="370" t="str">
        <f t="shared" si="0"/>
        <v>-</v>
      </c>
    </row>
    <row r="52" spans="1:7" ht="12.75" customHeight="1" x14ac:dyDescent="0.2">
      <c r="A52" s="366">
        <v>6311</v>
      </c>
      <c r="B52" s="299" t="s">
        <v>115</v>
      </c>
      <c r="C52" s="368" t="s">
        <v>116</v>
      </c>
      <c r="D52" s="372"/>
      <c r="E52" s="372"/>
      <c r="F52" s="370" t="str">
        <f t="shared" si="0"/>
        <v>-</v>
      </c>
    </row>
    <row r="53" spans="1:7" ht="12.75" customHeight="1" x14ac:dyDescent="0.2">
      <c r="A53" s="366">
        <v>6312</v>
      </c>
      <c r="B53" s="299" t="s">
        <v>117</v>
      </c>
      <c r="C53" s="368" t="s">
        <v>118</v>
      </c>
      <c r="D53" s="372"/>
      <c r="E53" s="372"/>
      <c r="F53" s="370" t="str">
        <f t="shared" si="0"/>
        <v>-</v>
      </c>
    </row>
    <row r="54" spans="1:7" ht="24" x14ac:dyDescent="0.2">
      <c r="A54" s="366">
        <v>632</v>
      </c>
      <c r="B54" s="299" t="s">
        <v>119</v>
      </c>
      <c r="C54" s="368" t="s">
        <v>120</v>
      </c>
      <c r="D54" s="369">
        <f t="shared" ref="D54:E54" si="10">SUM(D55:D58)</f>
        <v>0</v>
      </c>
      <c r="E54" s="369">
        <f t="shared" si="10"/>
        <v>0</v>
      </c>
      <c r="F54" s="370" t="str">
        <f t="shared" si="0"/>
        <v>-</v>
      </c>
    </row>
    <row r="55" spans="1:7" ht="12.75" customHeight="1" x14ac:dyDescent="0.2">
      <c r="A55" s="366">
        <v>6321</v>
      </c>
      <c r="B55" s="299" t="s">
        <v>121</v>
      </c>
      <c r="C55" s="368" t="s">
        <v>122</v>
      </c>
      <c r="D55" s="372"/>
      <c r="E55" s="372"/>
      <c r="F55" s="370" t="str">
        <f t="shared" si="0"/>
        <v>-</v>
      </c>
    </row>
    <row r="56" spans="1:7" ht="12.75" customHeight="1" x14ac:dyDescent="0.2">
      <c r="A56" s="366">
        <v>6322</v>
      </c>
      <c r="B56" s="299" t="s">
        <v>123</v>
      </c>
      <c r="C56" s="368" t="s">
        <v>124</v>
      </c>
      <c r="D56" s="372"/>
      <c r="E56" s="372"/>
      <c r="F56" s="370" t="str">
        <f t="shared" si="0"/>
        <v>-</v>
      </c>
    </row>
    <row r="57" spans="1:7" ht="12.75" customHeight="1" x14ac:dyDescent="0.2">
      <c r="A57" s="366">
        <v>6323</v>
      </c>
      <c r="B57" s="299" t="s">
        <v>125</v>
      </c>
      <c r="C57" s="368" t="s">
        <v>126</v>
      </c>
      <c r="D57" s="372"/>
      <c r="E57" s="372"/>
      <c r="F57" s="370" t="str">
        <f t="shared" si="0"/>
        <v>-</v>
      </c>
    </row>
    <row r="58" spans="1:7" ht="12.75" customHeight="1" x14ac:dyDescent="0.2">
      <c r="A58" s="366">
        <v>6324</v>
      </c>
      <c r="B58" s="299" t="s">
        <v>127</v>
      </c>
      <c r="C58" s="368" t="s">
        <v>128</v>
      </c>
      <c r="D58" s="372"/>
      <c r="E58" s="372"/>
      <c r="F58" s="370" t="str">
        <f t="shared" si="0"/>
        <v>-</v>
      </c>
    </row>
    <row r="59" spans="1:7" ht="24" x14ac:dyDescent="0.2">
      <c r="A59" s="366">
        <v>633</v>
      </c>
      <c r="B59" s="299" t="s">
        <v>3047</v>
      </c>
      <c r="C59" s="368" t="s">
        <v>129</v>
      </c>
      <c r="D59" s="369">
        <f t="shared" ref="D59:E59" si="11">SUM(D60:D61)</f>
        <v>0</v>
      </c>
      <c r="E59" s="369">
        <f t="shared" si="11"/>
        <v>0</v>
      </c>
      <c r="F59" s="370" t="str">
        <f t="shared" si="0"/>
        <v>-</v>
      </c>
      <c r="G59" s="371" t="s">
        <v>2970</v>
      </c>
    </row>
    <row r="60" spans="1:7" ht="24" x14ac:dyDescent="0.2">
      <c r="A60" s="366">
        <v>6331</v>
      </c>
      <c r="B60" s="299" t="s">
        <v>3048</v>
      </c>
      <c r="C60" s="368" t="s">
        <v>130</v>
      </c>
      <c r="D60" s="372"/>
      <c r="E60" s="372"/>
      <c r="F60" s="370" t="str">
        <f t="shared" si="0"/>
        <v>-</v>
      </c>
      <c r="G60" s="371" t="s">
        <v>2970</v>
      </c>
    </row>
    <row r="61" spans="1:7" ht="24" x14ac:dyDescent="0.2">
      <c r="A61" s="366">
        <v>6332</v>
      </c>
      <c r="B61" s="299" t="s">
        <v>3049</v>
      </c>
      <c r="C61" s="368" t="s">
        <v>131</v>
      </c>
      <c r="D61" s="372"/>
      <c r="E61" s="372"/>
      <c r="F61" s="370" t="str">
        <f t="shared" si="0"/>
        <v>-</v>
      </c>
      <c r="G61" s="371" t="s">
        <v>2970</v>
      </c>
    </row>
    <row r="62" spans="1:7" ht="12.75" customHeight="1" x14ac:dyDescent="0.2">
      <c r="A62" s="366">
        <v>634</v>
      </c>
      <c r="B62" s="367" t="s">
        <v>132</v>
      </c>
      <c r="C62" s="368" t="s">
        <v>133</v>
      </c>
      <c r="D62" s="369">
        <f t="shared" ref="D62:E62" si="12">SUM(D63:D64)</f>
        <v>0</v>
      </c>
      <c r="E62" s="369">
        <f t="shared" si="12"/>
        <v>0</v>
      </c>
      <c r="F62" s="370" t="str">
        <f t="shared" si="0"/>
        <v>-</v>
      </c>
    </row>
    <row r="63" spans="1:7" ht="12.75" customHeight="1" x14ac:dyDescent="0.2">
      <c r="A63" s="366">
        <v>6341</v>
      </c>
      <c r="B63" s="367" t="s">
        <v>134</v>
      </c>
      <c r="C63" s="368" t="s">
        <v>135</v>
      </c>
      <c r="D63" s="372"/>
      <c r="E63" s="372"/>
      <c r="F63" s="370" t="str">
        <f t="shared" si="0"/>
        <v>-</v>
      </c>
    </row>
    <row r="64" spans="1:7" ht="12.75" customHeight="1" x14ac:dyDescent="0.2">
      <c r="A64" s="366">
        <v>6342</v>
      </c>
      <c r="B64" s="367" t="s">
        <v>136</v>
      </c>
      <c r="C64" s="368" t="s">
        <v>137</v>
      </c>
      <c r="D64" s="372"/>
      <c r="E64" s="372"/>
      <c r="F64" s="370" t="str">
        <f t="shared" si="0"/>
        <v>-</v>
      </c>
    </row>
    <row r="65" spans="1:7" ht="24" x14ac:dyDescent="0.2">
      <c r="A65" s="366">
        <v>635</v>
      </c>
      <c r="B65" s="367" t="s">
        <v>3050</v>
      </c>
      <c r="C65" s="368" t="s">
        <v>138</v>
      </c>
      <c r="D65" s="369">
        <f>SUM(D66:D68)</f>
        <v>0</v>
      </c>
      <c r="E65" s="369">
        <f>SUM(E66:E68)</f>
        <v>0</v>
      </c>
      <c r="F65" s="370" t="str">
        <f t="shared" si="0"/>
        <v>-</v>
      </c>
      <c r="G65" s="371" t="s">
        <v>2961</v>
      </c>
    </row>
    <row r="66" spans="1:7" ht="12.75" customHeight="1" x14ac:dyDescent="0.2">
      <c r="A66" s="366">
        <v>6351</v>
      </c>
      <c r="B66" s="367" t="s">
        <v>139</v>
      </c>
      <c r="C66" s="368" t="s">
        <v>140</v>
      </c>
      <c r="D66" s="372"/>
      <c r="E66" s="372"/>
      <c r="F66" s="370" t="str">
        <f t="shared" si="0"/>
        <v>-</v>
      </c>
    </row>
    <row r="67" spans="1:7" ht="12.75" customHeight="1" x14ac:dyDescent="0.2">
      <c r="A67" s="366">
        <v>6352</v>
      </c>
      <c r="B67" s="367" t="s">
        <v>141</v>
      </c>
      <c r="C67" s="368" t="s">
        <v>142</v>
      </c>
      <c r="D67" s="372"/>
      <c r="E67" s="372"/>
      <c r="F67" s="370" t="str">
        <f t="shared" si="0"/>
        <v>-</v>
      </c>
    </row>
    <row r="68" spans="1:7" ht="12.75" customHeight="1" x14ac:dyDescent="0.2">
      <c r="A68" s="307" t="s">
        <v>143</v>
      </c>
      <c r="B68" s="308" t="s">
        <v>144</v>
      </c>
      <c r="C68" s="380" t="s">
        <v>143</v>
      </c>
      <c r="D68" s="310"/>
      <c r="E68" s="310"/>
      <c r="F68" s="311" t="str">
        <f t="shared" si="0"/>
        <v>-</v>
      </c>
      <c r="G68" s="371" t="s">
        <v>2922</v>
      </c>
    </row>
    <row r="69" spans="1:7" ht="24" x14ac:dyDescent="0.2">
      <c r="A69" s="366" t="s">
        <v>145</v>
      </c>
      <c r="B69" s="373" t="s">
        <v>146</v>
      </c>
      <c r="C69" s="368" t="s">
        <v>145</v>
      </c>
      <c r="D69" s="369">
        <f t="shared" ref="D69:E69" si="13">SUM(D70:D71)</f>
        <v>0</v>
      </c>
      <c r="E69" s="369">
        <f t="shared" si="13"/>
        <v>0</v>
      </c>
      <c r="F69" s="370" t="str">
        <f t="shared" si="0"/>
        <v>-</v>
      </c>
    </row>
    <row r="70" spans="1:7" ht="12.75" customHeight="1" x14ac:dyDescent="0.2">
      <c r="A70" s="366" t="s">
        <v>147</v>
      </c>
      <c r="B70" s="367" t="s">
        <v>148</v>
      </c>
      <c r="C70" s="368" t="s">
        <v>147</v>
      </c>
      <c r="D70" s="372"/>
      <c r="E70" s="372"/>
      <c r="F70" s="370" t="str">
        <f t="shared" si="0"/>
        <v>-</v>
      </c>
    </row>
    <row r="71" spans="1:7" ht="24" x14ac:dyDescent="0.2">
      <c r="A71" s="366" t="s">
        <v>149</v>
      </c>
      <c r="B71" s="367" t="s">
        <v>150</v>
      </c>
      <c r="C71" s="368" t="s">
        <v>149</v>
      </c>
      <c r="D71" s="372"/>
      <c r="E71" s="372"/>
      <c r="F71" s="370" t="str">
        <f t="shared" si="0"/>
        <v>-</v>
      </c>
    </row>
    <row r="72" spans="1:7" ht="36" x14ac:dyDescent="0.2">
      <c r="A72" s="366" t="s">
        <v>151</v>
      </c>
      <c r="B72" s="367" t="s">
        <v>3051</v>
      </c>
      <c r="C72" s="368" t="s">
        <v>151</v>
      </c>
      <c r="D72" s="369">
        <f t="shared" ref="D72:E72" si="14">SUM(D73:D74)</f>
        <v>0</v>
      </c>
      <c r="E72" s="369">
        <f t="shared" si="14"/>
        <v>0</v>
      </c>
      <c r="F72" s="370" t="str">
        <f t="shared" si="0"/>
        <v>-</v>
      </c>
      <c r="G72" s="371" t="s">
        <v>2970</v>
      </c>
    </row>
    <row r="73" spans="1:7" ht="24" x14ac:dyDescent="0.2">
      <c r="A73" s="366" t="s">
        <v>152</v>
      </c>
      <c r="B73" s="367" t="s">
        <v>3052</v>
      </c>
      <c r="C73" s="368" t="s">
        <v>152</v>
      </c>
      <c r="D73" s="372"/>
      <c r="E73" s="372"/>
      <c r="F73" s="370" t="str">
        <f t="shared" si="0"/>
        <v>-</v>
      </c>
      <c r="G73" s="371" t="s">
        <v>2970</v>
      </c>
    </row>
    <row r="74" spans="1:7" ht="24" x14ac:dyDescent="0.2">
      <c r="A74" s="366" t="s">
        <v>153</v>
      </c>
      <c r="B74" s="367" t="s">
        <v>3053</v>
      </c>
      <c r="C74" s="368" t="s">
        <v>153</v>
      </c>
      <c r="D74" s="372"/>
      <c r="E74" s="372"/>
      <c r="F74" s="370" t="str">
        <f t="shared" si="0"/>
        <v>-</v>
      </c>
      <c r="G74" s="371" t="s">
        <v>2970</v>
      </c>
    </row>
    <row r="75" spans="1:7" ht="12.75" customHeight="1" x14ac:dyDescent="0.2">
      <c r="A75" s="366" t="s">
        <v>154</v>
      </c>
      <c r="B75" s="367" t="s">
        <v>3054</v>
      </c>
      <c r="C75" s="368" t="s">
        <v>154</v>
      </c>
      <c r="D75" s="369">
        <f t="shared" ref="D75:E75" si="15">SUM(D76:D77)</f>
        <v>0</v>
      </c>
      <c r="E75" s="369">
        <f t="shared" si="15"/>
        <v>0</v>
      </c>
      <c r="F75" s="370" t="str">
        <f t="shared" si="0"/>
        <v>-</v>
      </c>
      <c r="G75" s="371" t="s">
        <v>3151</v>
      </c>
    </row>
    <row r="76" spans="1:7" ht="12.75" customHeight="1" x14ac:dyDescent="0.2">
      <c r="A76" s="366" t="s">
        <v>155</v>
      </c>
      <c r="B76" s="367" t="s">
        <v>3055</v>
      </c>
      <c r="C76" s="368" t="s">
        <v>155</v>
      </c>
      <c r="D76" s="372"/>
      <c r="E76" s="372"/>
      <c r="F76" s="370" t="str">
        <f t="shared" si="0"/>
        <v>-</v>
      </c>
      <c r="G76" s="371" t="s">
        <v>3151</v>
      </c>
    </row>
    <row r="77" spans="1:7" ht="12.75" customHeight="1" x14ac:dyDescent="0.2">
      <c r="A77" s="366" t="s">
        <v>156</v>
      </c>
      <c r="B77" s="367" t="s">
        <v>3056</v>
      </c>
      <c r="C77" s="368" t="s">
        <v>156</v>
      </c>
      <c r="D77" s="372"/>
      <c r="E77" s="372"/>
      <c r="F77" s="370" t="str">
        <f t="shared" si="0"/>
        <v>-</v>
      </c>
      <c r="G77" s="371" t="s">
        <v>3151</v>
      </c>
    </row>
    <row r="78" spans="1:7" ht="24" x14ac:dyDescent="0.2">
      <c r="A78" s="366" t="s">
        <v>157</v>
      </c>
      <c r="B78" s="367" t="s">
        <v>158</v>
      </c>
      <c r="C78" s="368" t="s">
        <v>157</v>
      </c>
      <c r="D78" s="369">
        <f t="shared" ref="D78:E78" si="16">SUM(D79:D82)</f>
        <v>0</v>
      </c>
      <c r="E78" s="369">
        <f t="shared" si="16"/>
        <v>0</v>
      </c>
      <c r="F78" s="370" t="str">
        <f t="shared" si="0"/>
        <v>-</v>
      </c>
    </row>
    <row r="79" spans="1:7" ht="12.75" customHeight="1" x14ac:dyDescent="0.2">
      <c r="A79" s="366">
        <v>6391</v>
      </c>
      <c r="B79" s="367" t="s">
        <v>159</v>
      </c>
      <c r="C79" s="368" t="s">
        <v>160</v>
      </c>
      <c r="D79" s="372"/>
      <c r="E79" s="372"/>
      <c r="F79" s="370" t="str">
        <f t="shared" si="0"/>
        <v>-</v>
      </c>
    </row>
    <row r="80" spans="1:7" ht="12.75" customHeight="1" x14ac:dyDescent="0.2">
      <c r="A80" s="366">
        <v>6392</v>
      </c>
      <c r="B80" s="367" t="s">
        <v>161</v>
      </c>
      <c r="C80" s="368" t="s">
        <v>162</v>
      </c>
      <c r="D80" s="372"/>
      <c r="E80" s="372"/>
      <c r="F80" s="370" t="str">
        <f t="shared" si="0"/>
        <v>-</v>
      </c>
    </row>
    <row r="81" spans="1:6" ht="24" x14ac:dyDescent="0.2">
      <c r="A81" s="366">
        <v>6393</v>
      </c>
      <c r="B81" s="367" t="s">
        <v>163</v>
      </c>
      <c r="C81" s="368" t="s">
        <v>164</v>
      </c>
      <c r="D81" s="372"/>
      <c r="E81" s="372"/>
      <c r="F81" s="370" t="str">
        <f t="shared" si="0"/>
        <v>-</v>
      </c>
    </row>
    <row r="82" spans="1:6" ht="24" x14ac:dyDescent="0.2">
      <c r="A82" s="366">
        <v>6394</v>
      </c>
      <c r="B82" s="367" t="s">
        <v>165</v>
      </c>
      <c r="C82" s="368" t="s">
        <v>166</v>
      </c>
      <c r="D82" s="372"/>
      <c r="E82" s="372"/>
      <c r="F82" s="370" t="str">
        <f t="shared" si="0"/>
        <v>-</v>
      </c>
    </row>
    <row r="83" spans="1:6" ht="12.75" customHeight="1" x14ac:dyDescent="0.2">
      <c r="A83" s="366">
        <v>64</v>
      </c>
      <c r="B83" s="367" t="s">
        <v>167</v>
      </c>
      <c r="C83" s="368" t="s">
        <v>168</v>
      </c>
      <c r="D83" s="369">
        <f t="shared" ref="D83:E83" si="17">D84+D92+D99</f>
        <v>0</v>
      </c>
      <c r="E83" s="369">
        <f t="shared" si="17"/>
        <v>0</v>
      </c>
      <c r="F83" s="370" t="str">
        <f t="shared" si="0"/>
        <v>-</v>
      </c>
    </row>
    <row r="84" spans="1:6" ht="12.75" customHeight="1" x14ac:dyDescent="0.2">
      <c r="A84" s="366">
        <v>641</v>
      </c>
      <c r="B84" s="367" t="s">
        <v>169</v>
      </c>
      <c r="C84" s="368" t="s">
        <v>170</v>
      </c>
      <c r="D84" s="369">
        <f t="shared" ref="D84:E84" si="18">SUM(D85:D91)</f>
        <v>0</v>
      </c>
      <c r="E84" s="369">
        <f t="shared" si="18"/>
        <v>0</v>
      </c>
      <c r="F84" s="370" t="str">
        <f t="shared" si="0"/>
        <v>-</v>
      </c>
    </row>
    <row r="85" spans="1:6" ht="12.75" customHeight="1" x14ac:dyDescent="0.2">
      <c r="A85" s="366">
        <v>6412</v>
      </c>
      <c r="B85" s="367" t="s">
        <v>171</v>
      </c>
      <c r="C85" s="368" t="s">
        <v>172</v>
      </c>
      <c r="D85" s="372"/>
      <c r="E85" s="372"/>
      <c r="F85" s="370" t="str">
        <f t="shared" si="0"/>
        <v>-</v>
      </c>
    </row>
    <row r="86" spans="1:6" ht="12.75" customHeight="1" x14ac:dyDescent="0.2">
      <c r="A86" s="366">
        <v>6413</v>
      </c>
      <c r="B86" s="367" t="s">
        <v>173</v>
      </c>
      <c r="C86" s="368" t="s">
        <v>174</v>
      </c>
      <c r="D86" s="372"/>
      <c r="E86" s="372"/>
      <c r="F86" s="370" t="str">
        <f t="shared" si="0"/>
        <v>-</v>
      </c>
    </row>
    <row r="87" spans="1:6" ht="12.75" customHeight="1" x14ac:dyDescent="0.2">
      <c r="A87" s="366">
        <v>6414</v>
      </c>
      <c r="B87" s="367" t="s">
        <v>175</v>
      </c>
      <c r="C87" s="368" t="s">
        <v>176</v>
      </c>
      <c r="D87" s="372"/>
      <c r="E87" s="372"/>
      <c r="F87" s="370" t="str">
        <f t="shared" si="0"/>
        <v>-</v>
      </c>
    </row>
    <row r="88" spans="1:6" ht="12.75" customHeight="1" x14ac:dyDescent="0.2">
      <c r="A88" s="366">
        <v>6415</v>
      </c>
      <c r="B88" s="367" t="s">
        <v>177</v>
      </c>
      <c r="C88" s="368" t="s">
        <v>178</v>
      </c>
      <c r="D88" s="372"/>
      <c r="E88" s="372"/>
      <c r="F88" s="370" t="str">
        <f t="shared" si="0"/>
        <v>-</v>
      </c>
    </row>
    <row r="89" spans="1:6" ht="12.75" customHeight="1" x14ac:dyDescent="0.2">
      <c r="A89" s="366">
        <v>6416</v>
      </c>
      <c r="B89" s="367" t="s">
        <v>179</v>
      </c>
      <c r="C89" s="368" t="s">
        <v>180</v>
      </c>
      <c r="D89" s="372"/>
      <c r="E89" s="372"/>
      <c r="F89" s="370" t="str">
        <f t="shared" si="0"/>
        <v>-</v>
      </c>
    </row>
    <row r="90" spans="1:6" ht="24" x14ac:dyDescent="0.2">
      <c r="A90" s="366">
        <v>6417</v>
      </c>
      <c r="B90" s="367" t="s">
        <v>181</v>
      </c>
      <c r="C90" s="368" t="s">
        <v>182</v>
      </c>
      <c r="D90" s="372"/>
      <c r="E90" s="372"/>
      <c r="F90" s="370" t="str">
        <f t="shared" si="0"/>
        <v>-</v>
      </c>
    </row>
    <row r="91" spans="1:6" ht="12.75" customHeight="1" x14ac:dyDescent="0.2">
      <c r="A91" s="366">
        <v>6419</v>
      </c>
      <c r="B91" s="367" t="s">
        <v>183</v>
      </c>
      <c r="C91" s="368" t="s">
        <v>184</v>
      </c>
      <c r="D91" s="372"/>
      <c r="E91" s="372"/>
      <c r="F91" s="370" t="str">
        <f t="shared" si="0"/>
        <v>-</v>
      </c>
    </row>
    <row r="92" spans="1:6" ht="12.75" customHeight="1" x14ac:dyDescent="0.2">
      <c r="A92" s="366">
        <v>642</v>
      </c>
      <c r="B92" s="367" t="s">
        <v>185</v>
      </c>
      <c r="C92" s="368" t="s">
        <v>186</v>
      </c>
      <c r="D92" s="369">
        <f t="shared" ref="D92:E92" si="19">SUM(D93:D98)</f>
        <v>0</v>
      </c>
      <c r="E92" s="369">
        <f t="shared" si="19"/>
        <v>0</v>
      </c>
      <c r="F92" s="370" t="str">
        <f t="shared" si="0"/>
        <v>-</v>
      </c>
    </row>
    <row r="93" spans="1:6" ht="12.75" customHeight="1" x14ac:dyDescent="0.2">
      <c r="A93" s="366">
        <v>6421</v>
      </c>
      <c r="B93" s="367" t="s">
        <v>187</v>
      </c>
      <c r="C93" s="368" t="s">
        <v>188</v>
      </c>
      <c r="D93" s="372"/>
      <c r="E93" s="372"/>
      <c r="F93" s="370" t="str">
        <f t="shared" si="0"/>
        <v>-</v>
      </c>
    </row>
    <row r="94" spans="1:6" ht="12.75" customHeight="1" x14ac:dyDescent="0.2">
      <c r="A94" s="366">
        <v>6422</v>
      </c>
      <c r="B94" s="367" t="s">
        <v>189</v>
      </c>
      <c r="C94" s="368" t="s">
        <v>190</v>
      </c>
      <c r="D94" s="372"/>
      <c r="E94" s="372"/>
      <c r="F94" s="370" t="str">
        <f t="shared" si="0"/>
        <v>-</v>
      </c>
    </row>
    <row r="95" spans="1:6" ht="12.75" customHeight="1" x14ac:dyDescent="0.2">
      <c r="A95" s="366">
        <v>6423</v>
      </c>
      <c r="B95" s="367" t="s">
        <v>191</v>
      </c>
      <c r="C95" s="368" t="s">
        <v>192</v>
      </c>
      <c r="D95" s="372"/>
      <c r="E95" s="372"/>
      <c r="F95" s="370" t="str">
        <f t="shared" si="0"/>
        <v>-</v>
      </c>
    </row>
    <row r="96" spans="1:6" ht="12.75" customHeight="1" x14ac:dyDescent="0.2">
      <c r="A96" s="366">
        <v>6424</v>
      </c>
      <c r="B96" s="367" t="s">
        <v>193</v>
      </c>
      <c r="C96" s="368" t="s">
        <v>194</v>
      </c>
      <c r="D96" s="372"/>
      <c r="E96" s="372"/>
      <c r="F96" s="370" t="str">
        <f t="shared" si="0"/>
        <v>-</v>
      </c>
    </row>
    <row r="97" spans="1:7" ht="24" x14ac:dyDescent="0.2">
      <c r="A97" s="366" t="s">
        <v>195</v>
      </c>
      <c r="B97" s="367" t="s">
        <v>3057</v>
      </c>
      <c r="C97" s="368" t="s">
        <v>195</v>
      </c>
      <c r="D97" s="372"/>
      <c r="E97" s="372"/>
      <c r="F97" s="370" t="str">
        <f t="shared" si="0"/>
        <v>-</v>
      </c>
      <c r="G97" s="371" t="s">
        <v>2970</v>
      </c>
    </row>
    <row r="98" spans="1:7" ht="12.75" customHeight="1" x14ac:dyDescent="0.2">
      <c r="A98" s="366">
        <v>6429</v>
      </c>
      <c r="B98" s="367" t="s">
        <v>196</v>
      </c>
      <c r="C98" s="368" t="s">
        <v>197</v>
      </c>
      <c r="D98" s="372"/>
      <c r="E98" s="372"/>
      <c r="F98" s="370" t="str">
        <f t="shared" si="0"/>
        <v>-</v>
      </c>
    </row>
    <row r="99" spans="1:7" ht="12.75" customHeight="1" x14ac:dyDescent="0.2">
      <c r="A99" s="366">
        <v>643</v>
      </c>
      <c r="B99" s="367" t="s">
        <v>198</v>
      </c>
      <c r="C99" s="368" t="s">
        <v>199</v>
      </c>
      <c r="D99" s="369">
        <f t="shared" ref="D99:E99" si="20">SUM(D100:D106)</f>
        <v>0</v>
      </c>
      <c r="E99" s="369">
        <f t="shared" si="20"/>
        <v>0</v>
      </c>
      <c r="F99" s="370" t="str">
        <f t="shared" si="0"/>
        <v>-</v>
      </c>
    </row>
    <row r="100" spans="1:7" ht="24" x14ac:dyDescent="0.2">
      <c r="A100" s="366">
        <v>6431</v>
      </c>
      <c r="B100" s="367" t="s">
        <v>200</v>
      </c>
      <c r="C100" s="368" t="s">
        <v>201</v>
      </c>
      <c r="D100" s="372"/>
      <c r="E100" s="372"/>
      <c r="F100" s="370" t="str">
        <f t="shared" si="0"/>
        <v>-</v>
      </c>
    </row>
    <row r="101" spans="1:7" ht="24" x14ac:dyDescent="0.2">
      <c r="A101" s="366">
        <v>6432</v>
      </c>
      <c r="B101" s="373" t="s">
        <v>202</v>
      </c>
      <c r="C101" s="368" t="s">
        <v>203</v>
      </c>
      <c r="D101" s="372"/>
      <c r="E101" s="372"/>
      <c r="F101" s="370" t="str">
        <f t="shared" si="0"/>
        <v>-</v>
      </c>
    </row>
    <row r="102" spans="1:7" ht="24" x14ac:dyDescent="0.2">
      <c r="A102" s="366">
        <v>6433</v>
      </c>
      <c r="B102" s="373" t="s">
        <v>204</v>
      </c>
      <c r="C102" s="368" t="s">
        <v>205</v>
      </c>
      <c r="D102" s="372"/>
      <c r="E102" s="372"/>
      <c r="F102" s="370" t="str">
        <f t="shared" si="0"/>
        <v>-</v>
      </c>
    </row>
    <row r="103" spans="1:7" ht="24" x14ac:dyDescent="0.2">
      <c r="A103" s="366">
        <v>6434</v>
      </c>
      <c r="B103" s="367" t="s">
        <v>206</v>
      </c>
      <c r="C103" s="368" t="s">
        <v>207</v>
      </c>
      <c r="D103" s="372"/>
      <c r="E103" s="372"/>
      <c r="F103" s="370" t="str">
        <f t="shared" si="0"/>
        <v>-</v>
      </c>
    </row>
    <row r="104" spans="1:7" ht="24" x14ac:dyDescent="0.2">
      <c r="A104" s="366">
        <v>6435</v>
      </c>
      <c r="B104" s="373" t="s">
        <v>208</v>
      </c>
      <c r="C104" s="368" t="s">
        <v>209</v>
      </c>
      <c r="D104" s="372"/>
      <c r="E104" s="372"/>
      <c r="F104" s="370" t="str">
        <f t="shared" si="0"/>
        <v>-</v>
      </c>
    </row>
    <row r="105" spans="1:7" ht="24" x14ac:dyDescent="0.2">
      <c r="A105" s="366">
        <v>6436</v>
      </c>
      <c r="B105" s="373" t="s">
        <v>210</v>
      </c>
      <c r="C105" s="368" t="s">
        <v>211</v>
      </c>
      <c r="D105" s="372"/>
      <c r="E105" s="372"/>
      <c r="F105" s="370" t="str">
        <f t="shared" si="0"/>
        <v>-</v>
      </c>
    </row>
    <row r="106" spans="1:7" ht="12.75" customHeight="1" x14ac:dyDescent="0.2">
      <c r="A106" s="366">
        <v>6437</v>
      </c>
      <c r="B106" s="367" t="s">
        <v>212</v>
      </c>
      <c r="C106" s="368" t="s">
        <v>213</v>
      </c>
      <c r="D106" s="372"/>
      <c r="E106" s="372"/>
      <c r="F106" s="370" t="str">
        <f t="shared" si="0"/>
        <v>-</v>
      </c>
    </row>
    <row r="107" spans="1:7" ht="24" x14ac:dyDescent="0.2">
      <c r="A107" s="366">
        <v>65</v>
      </c>
      <c r="B107" s="367" t="s">
        <v>3058</v>
      </c>
      <c r="C107" s="368" t="s">
        <v>214</v>
      </c>
      <c r="D107" s="369">
        <f>D108+D113+D121+D125</f>
        <v>0</v>
      </c>
      <c r="E107" s="369">
        <f>E108+E113+E121+E125</f>
        <v>0</v>
      </c>
      <c r="F107" s="370" t="str">
        <f t="shared" si="0"/>
        <v>-</v>
      </c>
      <c r="G107" s="371" t="s">
        <v>2955</v>
      </c>
    </row>
    <row r="108" spans="1:7" ht="12.75" customHeight="1" x14ac:dyDescent="0.2">
      <c r="A108" s="366">
        <v>651</v>
      </c>
      <c r="B108" s="367" t="s">
        <v>215</v>
      </c>
      <c r="C108" s="368" t="s">
        <v>216</v>
      </c>
      <c r="D108" s="369">
        <f t="shared" ref="D108:E108" si="21">SUM(D109:D112)</f>
        <v>0</v>
      </c>
      <c r="E108" s="369">
        <f t="shared" si="21"/>
        <v>0</v>
      </c>
      <c r="F108" s="370" t="str">
        <f t="shared" si="0"/>
        <v>-</v>
      </c>
    </row>
    <row r="109" spans="1:7" ht="12.75" customHeight="1" x14ac:dyDescent="0.2">
      <c r="A109" s="366">
        <v>6511</v>
      </c>
      <c r="B109" s="367" t="s">
        <v>217</v>
      </c>
      <c r="C109" s="368" t="s">
        <v>218</v>
      </c>
      <c r="D109" s="372"/>
      <c r="E109" s="372"/>
      <c r="F109" s="370" t="str">
        <f t="shared" si="0"/>
        <v>-</v>
      </c>
    </row>
    <row r="110" spans="1:7" ht="12.75" customHeight="1" x14ac:dyDescent="0.2">
      <c r="A110" s="366">
        <v>6512</v>
      </c>
      <c r="B110" s="367" t="s">
        <v>219</v>
      </c>
      <c r="C110" s="368" t="s">
        <v>220</v>
      </c>
      <c r="D110" s="372"/>
      <c r="E110" s="372"/>
      <c r="F110" s="370" t="str">
        <f t="shared" si="0"/>
        <v>-</v>
      </c>
    </row>
    <row r="111" spans="1:7" ht="12.75" customHeight="1" x14ac:dyDescent="0.2">
      <c r="A111" s="366">
        <v>6513</v>
      </c>
      <c r="B111" s="367" t="s">
        <v>221</v>
      </c>
      <c r="C111" s="368" t="s">
        <v>222</v>
      </c>
      <c r="D111" s="372"/>
      <c r="E111" s="372"/>
      <c r="F111" s="370" t="str">
        <f t="shared" si="0"/>
        <v>-</v>
      </c>
    </row>
    <row r="112" spans="1:7" ht="12.75" customHeight="1" x14ac:dyDescent="0.2">
      <c r="A112" s="366">
        <v>6514</v>
      </c>
      <c r="B112" s="367" t="s">
        <v>223</v>
      </c>
      <c r="C112" s="368" t="s">
        <v>224</v>
      </c>
      <c r="D112" s="372"/>
      <c r="E112" s="372"/>
      <c r="F112" s="370" t="str">
        <f t="shared" si="0"/>
        <v>-</v>
      </c>
    </row>
    <row r="113" spans="1:7" ht="12.75" customHeight="1" x14ac:dyDescent="0.2">
      <c r="A113" s="366">
        <v>652</v>
      </c>
      <c r="B113" s="367" t="s">
        <v>225</v>
      </c>
      <c r="C113" s="368" t="s">
        <v>226</v>
      </c>
      <c r="D113" s="369">
        <f t="shared" ref="D113:E113" si="22">SUM(D114:D120)</f>
        <v>0</v>
      </c>
      <c r="E113" s="369">
        <f t="shared" si="22"/>
        <v>0</v>
      </c>
      <c r="F113" s="370" t="str">
        <f t="shared" si="0"/>
        <v>-</v>
      </c>
    </row>
    <row r="114" spans="1:7" ht="12.75" customHeight="1" x14ac:dyDescent="0.2">
      <c r="A114" s="366">
        <v>6521</v>
      </c>
      <c r="B114" s="367" t="s">
        <v>227</v>
      </c>
      <c r="C114" s="368" t="s">
        <v>228</v>
      </c>
      <c r="D114" s="372"/>
      <c r="E114" s="372"/>
      <c r="F114" s="370" t="str">
        <f t="shared" si="0"/>
        <v>-</v>
      </c>
    </row>
    <row r="115" spans="1:7" ht="12.75" customHeight="1" x14ac:dyDescent="0.2">
      <c r="A115" s="366">
        <v>6522</v>
      </c>
      <c r="B115" s="367" t="s">
        <v>229</v>
      </c>
      <c r="C115" s="368" t="s">
        <v>230</v>
      </c>
      <c r="D115" s="372"/>
      <c r="E115" s="372"/>
      <c r="F115" s="370" t="str">
        <f t="shared" si="0"/>
        <v>-</v>
      </c>
    </row>
    <row r="116" spans="1:7" ht="12.75" customHeight="1" x14ac:dyDescent="0.2">
      <c r="A116" s="366">
        <v>6524</v>
      </c>
      <c r="B116" s="367" t="s">
        <v>231</v>
      </c>
      <c r="C116" s="368" t="s">
        <v>232</v>
      </c>
      <c r="D116" s="372"/>
      <c r="E116" s="372"/>
      <c r="F116" s="370" t="str">
        <f t="shared" si="0"/>
        <v>-</v>
      </c>
    </row>
    <row r="117" spans="1:7" ht="12.75" customHeight="1" x14ac:dyDescent="0.2">
      <c r="A117" s="366">
        <v>6525</v>
      </c>
      <c r="B117" s="367" t="s">
        <v>233</v>
      </c>
      <c r="C117" s="368" t="s">
        <v>234</v>
      </c>
      <c r="D117" s="372"/>
      <c r="E117" s="372"/>
      <c r="F117" s="370" t="str">
        <f t="shared" si="0"/>
        <v>-</v>
      </c>
    </row>
    <row r="118" spans="1:7" ht="12.75" customHeight="1" x14ac:dyDescent="0.2">
      <c r="A118" s="366">
        <v>6526</v>
      </c>
      <c r="B118" s="367" t="s">
        <v>235</v>
      </c>
      <c r="C118" s="368" t="s">
        <v>236</v>
      </c>
      <c r="D118" s="372"/>
      <c r="E118" s="372"/>
      <c r="F118" s="370" t="str">
        <f t="shared" si="0"/>
        <v>-</v>
      </c>
    </row>
    <row r="119" spans="1:7" ht="12.75" customHeight="1" x14ac:dyDescent="0.2">
      <c r="A119" s="366">
        <v>6527</v>
      </c>
      <c r="B119" s="367" t="s">
        <v>237</v>
      </c>
      <c r="C119" s="368" t="s">
        <v>238</v>
      </c>
      <c r="D119" s="372"/>
      <c r="E119" s="372"/>
      <c r="F119" s="370" t="str">
        <f t="shared" si="0"/>
        <v>-</v>
      </c>
    </row>
    <row r="120" spans="1:7" ht="24" x14ac:dyDescent="0.2">
      <c r="A120" s="366" t="s">
        <v>239</v>
      </c>
      <c r="B120" s="373" t="s">
        <v>240</v>
      </c>
      <c r="C120" s="368" t="s">
        <v>239</v>
      </c>
      <c r="D120" s="372"/>
      <c r="E120" s="372"/>
      <c r="F120" s="370" t="str">
        <f t="shared" si="0"/>
        <v>-</v>
      </c>
    </row>
    <row r="121" spans="1:7" ht="12.75" customHeight="1" x14ac:dyDescent="0.2">
      <c r="A121" s="366">
        <v>653</v>
      </c>
      <c r="B121" s="367" t="s">
        <v>241</v>
      </c>
      <c r="C121" s="368" t="s">
        <v>242</v>
      </c>
      <c r="D121" s="369">
        <f t="shared" ref="D121:E121" si="23">SUM(D122:D124)</f>
        <v>0</v>
      </c>
      <c r="E121" s="369">
        <f t="shared" si="23"/>
        <v>0</v>
      </c>
      <c r="F121" s="370" t="str">
        <f t="shared" si="0"/>
        <v>-</v>
      </c>
    </row>
    <row r="122" spans="1:7" ht="12.75" customHeight="1" x14ac:dyDescent="0.2">
      <c r="A122" s="366">
        <v>6531</v>
      </c>
      <c r="B122" s="367" t="s">
        <v>243</v>
      </c>
      <c r="C122" s="368" t="s">
        <v>244</v>
      </c>
      <c r="D122" s="372"/>
      <c r="E122" s="372"/>
      <c r="F122" s="370" t="str">
        <f t="shared" si="0"/>
        <v>-</v>
      </c>
    </row>
    <row r="123" spans="1:7" ht="12.75" customHeight="1" x14ac:dyDescent="0.2">
      <c r="A123" s="366">
        <v>6532</v>
      </c>
      <c r="B123" s="367" t="s">
        <v>245</v>
      </c>
      <c r="C123" s="368" t="s">
        <v>246</v>
      </c>
      <c r="D123" s="372"/>
      <c r="E123" s="372"/>
      <c r="F123" s="370" t="str">
        <f t="shared" si="0"/>
        <v>-</v>
      </c>
    </row>
    <row r="124" spans="1:7" ht="12.75" customHeight="1" x14ac:dyDescent="0.2">
      <c r="A124" s="366">
        <v>6533</v>
      </c>
      <c r="B124" s="367" t="s">
        <v>247</v>
      </c>
      <c r="C124" s="368" t="s">
        <v>248</v>
      </c>
      <c r="D124" s="372"/>
      <c r="E124" s="372"/>
      <c r="F124" s="370" t="str">
        <f t="shared" si="0"/>
        <v>-</v>
      </c>
    </row>
    <row r="125" spans="1:7" ht="12.75" customHeight="1" x14ac:dyDescent="0.2">
      <c r="A125" s="307" t="s">
        <v>249</v>
      </c>
      <c r="B125" s="308" t="s">
        <v>84</v>
      </c>
      <c r="C125" s="380" t="s">
        <v>249</v>
      </c>
      <c r="D125" s="310"/>
      <c r="E125" s="310"/>
      <c r="F125" s="311" t="str">
        <f t="shared" si="0"/>
        <v>-</v>
      </c>
      <c r="G125" s="371" t="s">
        <v>2922</v>
      </c>
    </row>
    <row r="126" spans="1:7" ht="24" x14ac:dyDescent="0.2">
      <c r="A126" s="366">
        <v>66</v>
      </c>
      <c r="B126" s="320" t="s">
        <v>250</v>
      </c>
      <c r="C126" s="368" t="s">
        <v>251</v>
      </c>
      <c r="D126" s="369">
        <f t="shared" ref="D126:E126" si="24">D127+D130</f>
        <v>0</v>
      </c>
      <c r="E126" s="369">
        <f t="shared" si="24"/>
        <v>0</v>
      </c>
      <c r="F126" s="370" t="str">
        <f t="shared" si="0"/>
        <v>-</v>
      </c>
    </row>
    <row r="127" spans="1:7" ht="12.75" customHeight="1" x14ac:dyDescent="0.2">
      <c r="A127" s="366">
        <v>661</v>
      </c>
      <c r="B127" s="299" t="s">
        <v>252</v>
      </c>
      <c r="C127" s="368" t="s">
        <v>253</v>
      </c>
      <c r="D127" s="369">
        <f t="shared" ref="D127:E127" si="25">SUM(D128:D129)</f>
        <v>0</v>
      </c>
      <c r="E127" s="369">
        <f t="shared" si="25"/>
        <v>0</v>
      </c>
      <c r="F127" s="370" t="str">
        <f t="shared" si="0"/>
        <v>-</v>
      </c>
    </row>
    <row r="128" spans="1:7" ht="12.75" customHeight="1" x14ac:dyDescent="0.2">
      <c r="A128" s="366">
        <v>6614</v>
      </c>
      <c r="B128" s="299" t="s">
        <v>254</v>
      </c>
      <c r="C128" s="368" t="s">
        <v>255</v>
      </c>
      <c r="D128" s="372"/>
      <c r="E128" s="372"/>
      <c r="F128" s="370" t="str">
        <f t="shared" si="0"/>
        <v>-</v>
      </c>
    </row>
    <row r="129" spans="1:7" ht="12.75" customHeight="1" x14ac:dyDescent="0.2">
      <c r="A129" s="366">
        <v>6615</v>
      </c>
      <c r="B129" s="299" t="s">
        <v>256</v>
      </c>
      <c r="C129" s="368" t="s">
        <v>257</v>
      </c>
      <c r="D129" s="372"/>
      <c r="E129" s="372"/>
      <c r="F129" s="370" t="str">
        <f t="shared" si="0"/>
        <v>-</v>
      </c>
    </row>
    <row r="130" spans="1:7" ht="36" x14ac:dyDescent="0.2">
      <c r="A130" s="366">
        <v>663</v>
      </c>
      <c r="B130" s="320" t="s">
        <v>3059</v>
      </c>
      <c r="C130" s="368" t="s">
        <v>258</v>
      </c>
      <c r="D130" s="369">
        <f t="shared" ref="D130:E130" si="26">SUM(D131:D134)</f>
        <v>0</v>
      </c>
      <c r="E130" s="369">
        <f t="shared" si="26"/>
        <v>0</v>
      </c>
      <c r="F130" s="370" t="str">
        <f t="shared" si="0"/>
        <v>-</v>
      </c>
      <c r="G130" s="371" t="s">
        <v>2970</v>
      </c>
    </row>
    <row r="131" spans="1:7" ht="12.75" customHeight="1" x14ac:dyDescent="0.2">
      <c r="A131" s="366">
        <v>6631</v>
      </c>
      <c r="B131" s="299" t="s">
        <v>259</v>
      </c>
      <c r="C131" s="368" t="s">
        <v>260</v>
      </c>
      <c r="D131" s="372"/>
      <c r="E131" s="372"/>
      <c r="F131" s="370" t="str">
        <f t="shared" si="0"/>
        <v>-</v>
      </c>
    </row>
    <row r="132" spans="1:7" ht="12.75" customHeight="1" x14ac:dyDescent="0.2">
      <c r="A132" s="366">
        <v>6632</v>
      </c>
      <c r="B132" s="373" t="s">
        <v>261</v>
      </c>
      <c r="C132" s="368" t="s">
        <v>262</v>
      </c>
      <c r="D132" s="372"/>
      <c r="E132" s="372"/>
      <c r="F132" s="370" t="str">
        <f t="shared" si="0"/>
        <v>-</v>
      </c>
    </row>
    <row r="133" spans="1:7" ht="24" x14ac:dyDescent="0.2">
      <c r="A133" s="366" t="s">
        <v>263</v>
      </c>
      <c r="B133" s="373" t="s">
        <v>264</v>
      </c>
      <c r="C133" s="368" t="s">
        <v>263</v>
      </c>
      <c r="D133" s="372"/>
      <c r="E133" s="372"/>
      <c r="F133" s="370" t="str">
        <f t="shared" si="0"/>
        <v>-</v>
      </c>
    </row>
    <row r="134" spans="1:7" ht="24" x14ac:dyDescent="0.2">
      <c r="A134" s="366" t="s">
        <v>265</v>
      </c>
      <c r="B134" s="373" t="s">
        <v>266</v>
      </c>
      <c r="C134" s="368" t="s">
        <v>265</v>
      </c>
      <c r="D134" s="372"/>
      <c r="E134" s="372"/>
      <c r="F134" s="370" t="str">
        <f>IF(D134&lt;&gt;0,IF(E134/D134&gt;=100,"&gt;&gt;100",E134/D134*100),"-")</f>
        <v>-</v>
      </c>
    </row>
    <row r="135" spans="1:7" ht="24" x14ac:dyDescent="0.2">
      <c r="A135" s="366">
        <v>67</v>
      </c>
      <c r="B135" s="373" t="s">
        <v>267</v>
      </c>
      <c r="C135" s="368" t="s">
        <v>268</v>
      </c>
      <c r="D135" s="369">
        <f t="shared" ref="D135:E135" si="27">D136+D140</f>
        <v>0</v>
      </c>
      <c r="E135" s="369">
        <f t="shared" si="27"/>
        <v>0</v>
      </c>
      <c r="F135" s="370" t="str">
        <f t="shared" ref="F135:F230" si="28">IF(D135&lt;&gt;0,IF(E135/D135&gt;=100,"&gt;&gt;100",E135/D135*100),"-")</f>
        <v>-</v>
      </c>
    </row>
    <row r="136" spans="1:7" ht="24" x14ac:dyDescent="0.2">
      <c r="A136" s="366">
        <v>671</v>
      </c>
      <c r="B136" s="373" t="s">
        <v>269</v>
      </c>
      <c r="C136" s="368" t="s">
        <v>270</v>
      </c>
      <c r="D136" s="369">
        <f t="shared" ref="D136:E136" si="29">SUM(D137:D139)</f>
        <v>0</v>
      </c>
      <c r="E136" s="369">
        <f t="shared" si="29"/>
        <v>0</v>
      </c>
      <c r="F136" s="370" t="str">
        <f t="shared" si="28"/>
        <v>-</v>
      </c>
    </row>
    <row r="137" spans="1:7" ht="12.75" customHeight="1" x14ac:dyDescent="0.2">
      <c r="A137" s="366">
        <v>6711</v>
      </c>
      <c r="B137" s="367" t="s">
        <v>271</v>
      </c>
      <c r="C137" s="368" t="s">
        <v>272</v>
      </c>
      <c r="D137" s="372"/>
      <c r="E137" s="372"/>
      <c r="F137" s="370" t="str">
        <f t="shared" si="28"/>
        <v>-</v>
      </c>
    </row>
    <row r="138" spans="1:7" ht="24" x14ac:dyDescent="0.2">
      <c r="A138" s="366">
        <v>6712</v>
      </c>
      <c r="B138" s="373" t="s">
        <v>273</v>
      </c>
      <c r="C138" s="368" t="s">
        <v>274</v>
      </c>
      <c r="D138" s="372"/>
      <c r="E138" s="372"/>
      <c r="F138" s="370" t="str">
        <f t="shared" si="28"/>
        <v>-</v>
      </c>
    </row>
    <row r="139" spans="1:7" ht="24" x14ac:dyDescent="0.2">
      <c r="A139" s="366" t="s">
        <v>275</v>
      </c>
      <c r="B139" s="367" t="s">
        <v>3060</v>
      </c>
      <c r="C139" s="368" t="s">
        <v>275</v>
      </c>
      <c r="D139" s="372"/>
      <c r="E139" s="372"/>
      <c r="F139" s="370" t="str">
        <f t="shared" si="28"/>
        <v>-</v>
      </c>
      <c r="G139" s="371" t="s">
        <v>2970</v>
      </c>
    </row>
    <row r="140" spans="1:7" ht="12.75" customHeight="1" x14ac:dyDescent="0.2">
      <c r="A140" s="366" t="s">
        <v>276</v>
      </c>
      <c r="B140" s="367" t="s">
        <v>277</v>
      </c>
      <c r="C140" s="368" t="s">
        <v>276</v>
      </c>
      <c r="D140" s="372"/>
      <c r="E140" s="372"/>
      <c r="F140" s="370" t="str">
        <f t="shared" si="28"/>
        <v>-</v>
      </c>
    </row>
    <row r="141" spans="1:7" ht="12.75" customHeight="1" x14ac:dyDescent="0.2">
      <c r="A141" s="366">
        <v>68</v>
      </c>
      <c r="B141" s="367" t="s">
        <v>278</v>
      </c>
      <c r="C141" s="368" t="s">
        <v>279</v>
      </c>
      <c r="D141" s="369">
        <f t="shared" ref="D141:E141" si="30">D142+D152</f>
        <v>0</v>
      </c>
      <c r="E141" s="369">
        <f t="shared" si="30"/>
        <v>0</v>
      </c>
      <c r="F141" s="370" t="str">
        <f t="shared" si="28"/>
        <v>-</v>
      </c>
    </row>
    <row r="142" spans="1:7" ht="12.75" customHeight="1" x14ac:dyDescent="0.2">
      <c r="A142" s="366">
        <v>681</v>
      </c>
      <c r="B142" s="367" t="s">
        <v>280</v>
      </c>
      <c r="C142" s="368" t="s">
        <v>281</v>
      </c>
      <c r="D142" s="369">
        <f t="shared" ref="D142:E142" si="31">SUM(D143:D151)</f>
        <v>0</v>
      </c>
      <c r="E142" s="369">
        <f t="shared" si="31"/>
        <v>0</v>
      </c>
      <c r="F142" s="370" t="str">
        <f t="shared" si="28"/>
        <v>-</v>
      </c>
    </row>
    <row r="143" spans="1:7" ht="12.75" customHeight="1" x14ac:dyDescent="0.2">
      <c r="A143" s="366">
        <v>6811</v>
      </c>
      <c r="B143" s="367" t="s">
        <v>282</v>
      </c>
      <c r="C143" s="368" t="s">
        <v>283</v>
      </c>
      <c r="D143" s="372"/>
      <c r="E143" s="372"/>
      <c r="F143" s="370" t="str">
        <f t="shared" si="28"/>
        <v>-</v>
      </c>
    </row>
    <row r="144" spans="1:7" ht="12.75" customHeight="1" x14ac:dyDescent="0.2">
      <c r="A144" s="366">
        <v>6812</v>
      </c>
      <c r="B144" s="367" t="s">
        <v>284</v>
      </c>
      <c r="C144" s="368" t="s">
        <v>285</v>
      </c>
      <c r="D144" s="372"/>
      <c r="E144" s="372"/>
      <c r="F144" s="370" t="str">
        <f t="shared" si="28"/>
        <v>-</v>
      </c>
    </row>
    <row r="145" spans="1:7" ht="12.75" customHeight="1" x14ac:dyDescent="0.2">
      <c r="A145" s="366">
        <v>6813</v>
      </c>
      <c r="B145" s="367" t="s">
        <v>286</v>
      </c>
      <c r="C145" s="368" t="s">
        <v>287</v>
      </c>
      <c r="D145" s="372"/>
      <c r="E145" s="372"/>
      <c r="F145" s="370" t="str">
        <f t="shared" si="28"/>
        <v>-</v>
      </c>
    </row>
    <row r="146" spans="1:7" ht="12.75" customHeight="1" x14ac:dyDescent="0.2">
      <c r="A146" s="366">
        <v>6814</v>
      </c>
      <c r="B146" s="367" t="s">
        <v>3061</v>
      </c>
      <c r="C146" s="368" t="s">
        <v>288</v>
      </c>
      <c r="D146" s="372"/>
      <c r="E146" s="372"/>
      <c r="F146" s="370" t="str">
        <f t="shared" si="28"/>
        <v>-</v>
      </c>
      <c r="G146" s="371" t="s">
        <v>2970</v>
      </c>
    </row>
    <row r="147" spans="1:7" ht="12.75" customHeight="1" x14ac:dyDescent="0.2">
      <c r="A147" s="366">
        <v>6815</v>
      </c>
      <c r="B147" s="367" t="s">
        <v>289</v>
      </c>
      <c r="C147" s="368" t="s">
        <v>290</v>
      </c>
      <c r="D147" s="372"/>
      <c r="E147" s="372"/>
      <c r="F147" s="370" t="str">
        <f t="shared" si="28"/>
        <v>-</v>
      </c>
    </row>
    <row r="148" spans="1:7" ht="12.75" customHeight="1" x14ac:dyDescent="0.2">
      <c r="A148" s="366">
        <v>6816</v>
      </c>
      <c r="B148" s="367" t="s">
        <v>291</v>
      </c>
      <c r="C148" s="368" t="s">
        <v>292</v>
      </c>
      <c r="D148" s="372"/>
      <c r="E148" s="372"/>
      <c r="F148" s="370" t="str">
        <f t="shared" si="28"/>
        <v>-</v>
      </c>
    </row>
    <row r="149" spans="1:7" ht="12.75" customHeight="1" x14ac:dyDescent="0.2">
      <c r="A149" s="366">
        <v>6817</v>
      </c>
      <c r="B149" s="367" t="s">
        <v>293</v>
      </c>
      <c r="C149" s="368" t="s">
        <v>294</v>
      </c>
      <c r="D149" s="372"/>
      <c r="E149" s="372"/>
      <c r="F149" s="370" t="str">
        <f t="shared" si="28"/>
        <v>-</v>
      </c>
    </row>
    <row r="150" spans="1:7" ht="12.75" customHeight="1" x14ac:dyDescent="0.2">
      <c r="A150" s="366">
        <v>6818</v>
      </c>
      <c r="B150" s="367" t="s">
        <v>295</v>
      </c>
      <c r="C150" s="368" t="s">
        <v>296</v>
      </c>
      <c r="D150" s="372"/>
      <c r="E150" s="372"/>
      <c r="F150" s="370" t="str">
        <f t="shared" si="28"/>
        <v>-</v>
      </c>
    </row>
    <row r="151" spans="1:7" ht="12.75" customHeight="1" x14ac:dyDescent="0.2">
      <c r="A151" s="366">
        <v>6819</v>
      </c>
      <c r="B151" s="367" t="s">
        <v>297</v>
      </c>
      <c r="C151" s="368" t="s">
        <v>298</v>
      </c>
      <c r="D151" s="372"/>
      <c r="E151" s="372"/>
      <c r="F151" s="370" t="str">
        <f t="shared" si="28"/>
        <v>-</v>
      </c>
    </row>
    <row r="152" spans="1:7" ht="12.75" customHeight="1" x14ac:dyDescent="0.2">
      <c r="A152" s="366">
        <v>683</v>
      </c>
      <c r="B152" s="367" t="s">
        <v>299</v>
      </c>
      <c r="C152" s="368" t="s">
        <v>300</v>
      </c>
      <c r="D152" s="372"/>
      <c r="E152" s="372"/>
      <c r="F152" s="370" t="str">
        <f t="shared" si="28"/>
        <v>-</v>
      </c>
    </row>
    <row r="153" spans="1:7" ht="12.75" customHeight="1" x14ac:dyDescent="0.2">
      <c r="A153" s="366">
        <v>3</v>
      </c>
      <c r="B153" s="367" t="s">
        <v>301</v>
      </c>
      <c r="C153" s="368" t="s">
        <v>32</v>
      </c>
      <c r="D153" s="369">
        <f>D154+D165+D203+D222+D231+D263+D274</f>
        <v>0</v>
      </c>
      <c r="E153" s="369">
        <f>E154+E165+E203+E222+E231+E263+E274</f>
        <v>0</v>
      </c>
      <c r="F153" s="370" t="str">
        <f t="shared" si="28"/>
        <v>-</v>
      </c>
    </row>
    <row r="154" spans="1:7" ht="12.75" customHeight="1" x14ac:dyDescent="0.2">
      <c r="A154" s="366">
        <v>31</v>
      </c>
      <c r="B154" s="367" t="s">
        <v>302</v>
      </c>
      <c r="C154" s="368" t="s">
        <v>303</v>
      </c>
      <c r="D154" s="369">
        <f t="shared" ref="D154:E154" si="32">D155+D160+D161</f>
        <v>0</v>
      </c>
      <c r="E154" s="369">
        <f t="shared" si="32"/>
        <v>0</v>
      </c>
      <c r="F154" s="370" t="str">
        <f t="shared" si="28"/>
        <v>-</v>
      </c>
    </row>
    <row r="155" spans="1:7" ht="12.75" customHeight="1" x14ac:dyDescent="0.2">
      <c r="A155" s="366">
        <v>311</v>
      </c>
      <c r="B155" s="367" t="s">
        <v>304</v>
      </c>
      <c r="C155" s="368" t="s">
        <v>305</v>
      </c>
      <c r="D155" s="369">
        <f t="shared" ref="D155:E155" si="33">SUM(D156:D159)</f>
        <v>0</v>
      </c>
      <c r="E155" s="369">
        <f t="shared" si="33"/>
        <v>0</v>
      </c>
      <c r="F155" s="370" t="str">
        <f t="shared" si="28"/>
        <v>-</v>
      </c>
    </row>
    <row r="156" spans="1:7" ht="12.75" customHeight="1" x14ac:dyDescent="0.2">
      <c r="A156" s="366">
        <v>3111</v>
      </c>
      <c r="B156" s="367" t="s">
        <v>306</v>
      </c>
      <c r="C156" s="368" t="s">
        <v>307</v>
      </c>
      <c r="D156" s="372"/>
      <c r="E156" s="372"/>
      <c r="F156" s="370" t="str">
        <f t="shared" si="28"/>
        <v>-</v>
      </c>
    </row>
    <row r="157" spans="1:7" ht="12.75" customHeight="1" x14ac:dyDescent="0.2">
      <c r="A157" s="366">
        <v>3112</v>
      </c>
      <c r="B157" s="367" t="s">
        <v>308</v>
      </c>
      <c r="C157" s="368" t="s">
        <v>309</v>
      </c>
      <c r="D157" s="372"/>
      <c r="E157" s="372"/>
      <c r="F157" s="370" t="str">
        <f t="shared" si="28"/>
        <v>-</v>
      </c>
    </row>
    <row r="158" spans="1:7" ht="12.75" customHeight="1" x14ac:dyDescent="0.2">
      <c r="A158" s="366">
        <v>3113</v>
      </c>
      <c r="B158" s="367" t="s">
        <v>310</v>
      </c>
      <c r="C158" s="368" t="s">
        <v>311</v>
      </c>
      <c r="D158" s="372"/>
      <c r="E158" s="372"/>
      <c r="F158" s="370" t="str">
        <f t="shared" si="28"/>
        <v>-</v>
      </c>
    </row>
    <row r="159" spans="1:7" ht="12.75" customHeight="1" x14ac:dyDescent="0.2">
      <c r="A159" s="366">
        <v>3114</v>
      </c>
      <c r="B159" s="367" t="s">
        <v>312</v>
      </c>
      <c r="C159" s="368" t="s">
        <v>313</v>
      </c>
      <c r="D159" s="372"/>
      <c r="E159" s="372"/>
      <c r="F159" s="370" t="str">
        <f t="shared" si="28"/>
        <v>-</v>
      </c>
    </row>
    <row r="160" spans="1:7" ht="12.75" customHeight="1" x14ac:dyDescent="0.2">
      <c r="A160" s="366">
        <v>312</v>
      </c>
      <c r="B160" s="367" t="s">
        <v>314</v>
      </c>
      <c r="C160" s="368" t="s">
        <v>315</v>
      </c>
      <c r="D160" s="372"/>
      <c r="E160" s="372"/>
      <c r="F160" s="370" t="str">
        <f t="shared" si="28"/>
        <v>-</v>
      </c>
    </row>
    <row r="161" spans="1:7" ht="12.75" customHeight="1" x14ac:dyDescent="0.2">
      <c r="A161" s="366">
        <v>313</v>
      </c>
      <c r="B161" s="367" t="s">
        <v>316</v>
      </c>
      <c r="C161" s="368" t="s">
        <v>317</v>
      </c>
      <c r="D161" s="369">
        <f t="shared" ref="D161:E161" si="34">SUM(D162:D164)</f>
        <v>0</v>
      </c>
      <c r="E161" s="369">
        <f t="shared" si="34"/>
        <v>0</v>
      </c>
      <c r="F161" s="370" t="str">
        <f t="shared" si="28"/>
        <v>-</v>
      </c>
    </row>
    <row r="162" spans="1:7" ht="12.75" customHeight="1" x14ac:dyDescent="0.2">
      <c r="A162" s="366">
        <v>3131</v>
      </c>
      <c r="B162" s="367" t="s">
        <v>3062</v>
      </c>
      <c r="C162" s="368" t="s">
        <v>318</v>
      </c>
      <c r="D162" s="372"/>
      <c r="E162" s="372"/>
      <c r="F162" s="370" t="str">
        <f t="shared" si="28"/>
        <v>-</v>
      </c>
      <c r="G162" s="371" t="s">
        <v>2970</v>
      </c>
    </row>
    <row r="163" spans="1:7" ht="12.75" customHeight="1" x14ac:dyDescent="0.2">
      <c r="A163" s="366">
        <v>3132</v>
      </c>
      <c r="B163" s="367" t="s">
        <v>319</v>
      </c>
      <c r="C163" s="368" t="s">
        <v>320</v>
      </c>
      <c r="D163" s="372"/>
      <c r="E163" s="372"/>
      <c r="F163" s="370" t="str">
        <f t="shared" si="28"/>
        <v>-</v>
      </c>
    </row>
    <row r="164" spans="1:7" ht="12.75" customHeight="1" x14ac:dyDescent="0.2">
      <c r="A164" s="366">
        <v>3133</v>
      </c>
      <c r="B164" s="367" t="s">
        <v>321</v>
      </c>
      <c r="C164" s="368" t="s">
        <v>322</v>
      </c>
      <c r="D164" s="372"/>
      <c r="E164" s="372"/>
      <c r="F164" s="370" t="str">
        <f t="shared" si="28"/>
        <v>-</v>
      </c>
    </row>
    <row r="165" spans="1:7" ht="12.75" customHeight="1" x14ac:dyDescent="0.2">
      <c r="A165" s="366">
        <v>32</v>
      </c>
      <c r="B165" s="367" t="s">
        <v>3063</v>
      </c>
      <c r="C165" s="368" t="s">
        <v>323</v>
      </c>
      <c r="D165" s="369">
        <f>D166+D171+D179+D189+D190+D195</f>
        <v>0</v>
      </c>
      <c r="E165" s="369">
        <f>E166+E171+E179+E189+E190+E195</f>
        <v>0</v>
      </c>
      <c r="F165" s="370" t="str">
        <f t="shared" si="28"/>
        <v>-</v>
      </c>
      <c r="G165" s="371" t="s">
        <v>2955</v>
      </c>
    </row>
    <row r="166" spans="1:7" ht="12.75" customHeight="1" x14ac:dyDescent="0.2">
      <c r="A166" s="366">
        <v>321</v>
      </c>
      <c r="B166" s="367" t="s">
        <v>324</v>
      </c>
      <c r="C166" s="368" t="s">
        <v>325</v>
      </c>
      <c r="D166" s="369">
        <f t="shared" ref="D166:E166" si="35">SUM(D167:D170)</f>
        <v>0</v>
      </c>
      <c r="E166" s="369">
        <f t="shared" si="35"/>
        <v>0</v>
      </c>
      <c r="F166" s="370" t="str">
        <f t="shared" si="28"/>
        <v>-</v>
      </c>
    </row>
    <row r="167" spans="1:7" ht="12.75" customHeight="1" x14ac:dyDescent="0.2">
      <c r="A167" s="366">
        <v>3211</v>
      </c>
      <c r="B167" s="367" t="s">
        <v>326</v>
      </c>
      <c r="C167" s="368" t="s">
        <v>327</v>
      </c>
      <c r="D167" s="372"/>
      <c r="E167" s="372"/>
      <c r="F167" s="370" t="str">
        <f t="shared" si="28"/>
        <v>-</v>
      </c>
    </row>
    <row r="168" spans="1:7" ht="12.75" customHeight="1" x14ac:dyDescent="0.2">
      <c r="A168" s="366">
        <v>3212</v>
      </c>
      <c r="B168" s="367" t="s">
        <v>328</v>
      </c>
      <c r="C168" s="368" t="s">
        <v>329</v>
      </c>
      <c r="D168" s="372"/>
      <c r="E168" s="372"/>
      <c r="F168" s="370" t="str">
        <f t="shared" si="28"/>
        <v>-</v>
      </c>
    </row>
    <row r="169" spans="1:7" ht="12.75" customHeight="1" x14ac:dyDescent="0.2">
      <c r="A169" s="366">
        <v>3213</v>
      </c>
      <c r="B169" s="367" t="s">
        <v>330</v>
      </c>
      <c r="C169" s="368" t="s">
        <v>331</v>
      </c>
      <c r="D169" s="372"/>
      <c r="E169" s="372"/>
      <c r="F169" s="370" t="str">
        <f t="shared" si="28"/>
        <v>-</v>
      </c>
    </row>
    <row r="170" spans="1:7" ht="12.75" customHeight="1" x14ac:dyDescent="0.2">
      <c r="A170" s="366">
        <v>3214</v>
      </c>
      <c r="B170" s="367" t="s">
        <v>332</v>
      </c>
      <c r="C170" s="368" t="s">
        <v>333</v>
      </c>
      <c r="D170" s="372"/>
      <c r="E170" s="372"/>
      <c r="F170" s="370" t="str">
        <f t="shared" si="28"/>
        <v>-</v>
      </c>
    </row>
    <row r="171" spans="1:7" ht="12.75" customHeight="1" x14ac:dyDescent="0.2">
      <c r="A171" s="366">
        <v>322</v>
      </c>
      <c r="B171" s="367" t="s">
        <v>334</v>
      </c>
      <c r="C171" s="368" t="s">
        <v>335</v>
      </c>
      <c r="D171" s="369">
        <f t="shared" ref="D171:E171" si="36">SUM(D172:D178)</f>
        <v>0</v>
      </c>
      <c r="E171" s="369">
        <f t="shared" si="36"/>
        <v>0</v>
      </c>
      <c r="F171" s="370" t="str">
        <f t="shared" si="28"/>
        <v>-</v>
      </c>
    </row>
    <row r="172" spans="1:7" ht="12.75" customHeight="1" x14ac:dyDescent="0.2">
      <c r="A172" s="366">
        <v>3221</v>
      </c>
      <c r="B172" s="367" t="s">
        <v>336</v>
      </c>
      <c r="C172" s="368" t="s">
        <v>337</v>
      </c>
      <c r="D172" s="372"/>
      <c r="E172" s="372"/>
      <c r="F172" s="370" t="str">
        <f t="shared" si="28"/>
        <v>-</v>
      </c>
    </row>
    <row r="173" spans="1:7" ht="12.75" customHeight="1" x14ac:dyDescent="0.2">
      <c r="A173" s="366">
        <v>3222</v>
      </c>
      <c r="B173" s="367" t="s">
        <v>338</v>
      </c>
      <c r="C173" s="368" t="s">
        <v>339</v>
      </c>
      <c r="D173" s="372"/>
      <c r="E173" s="372"/>
      <c r="F173" s="370" t="str">
        <f t="shared" si="28"/>
        <v>-</v>
      </c>
    </row>
    <row r="174" spans="1:7" ht="12.75" customHeight="1" x14ac:dyDescent="0.2">
      <c r="A174" s="366">
        <v>3223</v>
      </c>
      <c r="B174" s="367" t="s">
        <v>340</v>
      </c>
      <c r="C174" s="368" t="s">
        <v>341</v>
      </c>
      <c r="D174" s="372"/>
      <c r="E174" s="372"/>
      <c r="F174" s="370" t="str">
        <f t="shared" si="28"/>
        <v>-</v>
      </c>
    </row>
    <row r="175" spans="1:7" ht="12.75" customHeight="1" x14ac:dyDescent="0.2">
      <c r="A175" s="366">
        <v>3224</v>
      </c>
      <c r="B175" s="367" t="s">
        <v>342</v>
      </c>
      <c r="C175" s="368" t="s">
        <v>343</v>
      </c>
      <c r="D175" s="372"/>
      <c r="E175" s="372"/>
      <c r="F175" s="370" t="str">
        <f t="shared" si="28"/>
        <v>-</v>
      </c>
    </row>
    <row r="176" spans="1:7" ht="12.75" customHeight="1" x14ac:dyDescent="0.2">
      <c r="A176" s="366">
        <v>3225</v>
      </c>
      <c r="B176" s="367" t="s">
        <v>2938</v>
      </c>
      <c r="C176" s="368" t="s">
        <v>344</v>
      </c>
      <c r="D176" s="372"/>
      <c r="E176" s="372"/>
      <c r="F176" s="370" t="str">
        <f t="shared" si="28"/>
        <v>-</v>
      </c>
      <c r="G176" s="371" t="s">
        <v>2970</v>
      </c>
    </row>
    <row r="177" spans="1:7" ht="12.75" customHeight="1" x14ac:dyDescent="0.2">
      <c r="A177" s="366">
        <v>3226</v>
      </c>
      <c r="B177" s="367" t="s">
        <v>345</v>
      </c>
      <c r="C177" s="368" t="s">
        <v>346</v>
      </c>
      <c r="D177" s="372"/>
      <c r="E177" s="372"/>
      <c r="F177" s="370" t="str">
        <f t="shared" si="28"/>
        <v>-</v>
      </c>
    </row>
    <row r="178" spans="1:7" ht="12.75" customHeight="1" x14ac:dyDescent="0.2">
      <c r="A178" s="366">
        <v>3227</v>
      </c>
      <c r="B178" s="367" t="s">
        <v>347</v>
      </c>
      <c r="C178" s="368" t="s">
        <v>348</v>
      </c>
      <c r="D178" s="372"/>
      <c r="E178" s="372"/>
      <c r="F178" s="370" t="str">
        <f t="shared" si="28"/>
        <v>-</v>
      </c>
    </row>
    <row r="179" spans="1:7" ht="12.75" customHeight="1" x14ac:dyDescent="0.2">
      <c r="A179" s="366">
        <v>323</v>
      </c>
      <c r="B179" s="367" t="s">
        <v>349</v>
      </c>
      <c r="C179" s="368" t="s">
        <v>350</v>
      </c>
      <c r="D179" s="369">
        <f t="shared" ref="D179:E179" si="37">SUM(D180:D188)</f>
        <v>0</v>
      </c>
      <c r="E179" s="369">
        <f t="shared" si="37"/>
        <v>0</v>
      </c>
      <c r="F179" s="370" t="str">
        <f t="shared" si="28"/>
        <v>-</v>
      </c>
    </row>
    <row r="180" spans="1:7" ht="12.75" customHeight="1" x14ac:dyDescent="0.2">
      <c r="A180" s="366">
        <v>3231</v>
      </c>
      <c r="B180" s="367" t="s">
        <v>3064</v>
      </c>
      <c r="C180" s="368" t="s">
        <v>351</v>
      </c>
      <c r="D180" s="372"/>
      <c r="E180" s="372"/>
      <c r="F180" s="370" t="str">
        <f t="shared" si="28"/>
        <v>-</v>
      </c>
      <c r="G180" s="371" t="s">
        <v>2970</v>
      </c>
    </row>
    <row r="181" spans="1:7" ht="12.75" customHeight="1" x14ac:dyDescent="0.2">
      <c r="A181" s="366">
        <v>3232</v>
      </c>
      <c r="B181" s="367" t="s">
        <v>352</v>
      </c>
      <c r="C181" s="368" t="s">
        <v>353</v>
      </c>
      <c r="D181" s="372"/>
      <c r="E181" s="372"/>
      <c r="F181" s="370" t="str">
        <f t="shared" si="28"/>
        <v>-</v>
      </c>
    </row>
    <row r="182" spans="1:7" ht="12.75" customHeight="1" x14ac:dyDescent="0.2">
      <c r="A182" s="366">
        <v>3233</v>
      </c>
      <c r="B182" s="367" t="s">
        <v>354</v>
      </c>
      <c r="C182" s="368" t="s">
        <v>355</v>
      </c>
      <c r="D182" s="372"/>
      <c r="E182" s="372"/>
      <c r="F182" s="370" t="str">
        <f t="shared" si="28"/>
        <v>-</v>
      </c>
    </row>
    <row r="183" spans="1:7" ht="12.75" customHeight="1" x14ac:dyDescent="0.2">
      <c r="A183" s="366">
        <v>3234</v>
      </c>
      <c r="B183" s="367" t="s">
        <v>356</v>
      </c>
      <c r="C183" s="368" t="s">
        <v>357</v>
      </c>
      <c r="D183" s="372"/>
      <c r="E183" s="372"/>
      <c r="F183" s="370" t="str">
        <f t="shared" si="28"/>
        <v>-</v>
      </c>
    </row>
    <row r="184" spans="1:7" ht="12.75" customHeight="1" x14ac:dyDescent="0.2">
      <c r="A184" s="366">
        <v>3235</v>
      </c>
      <c r="B184" s="367" t="s">
        <v>358</v>
      </c>
      <c r="C184" s="368" t="s">
        <v>359</v>
      </c>
      <c r="D184" s="372"/>
      <c r="E184" s="372"/>
      <c r="F184" s="370" t="str">
        <f t="shared" si="28"/>
        <v>-</v>
      </c>
    </row>
    <row r="185" spans="1:7" ht="12.75" customHeight="1" x14ac:dyDescent="0.2">
      <c r="A185" s="366">
        <v>3236</v>
      </c>
      <c r="B185" s="367" t="s">
        <v>360</v>
      </c>
      <c r="C185" s="368" t="s">
        <v>361</v>
      </c>
      <c r="D185" s="372"/>
      <c r="E185" s="372"/>
      <c r="F185" s="370" t="str">
        <f t="shared" si="28"/>
        <v>-</v>
      </c>
    </row>
    <row r="186" spans="1:7" ht="12.75" customHeight="1" x14ac:dyDescent="0.2">
      <c r="A186" s="366">
        <v>3237</v>
      </c>
      <c r="B186" s="367" t="s">
        <v>362</v>
      </c>
      <c r="C186" s="368" t="s">
        <v>363</v>
      </c>
      <c r="D186" s="372"/>
      <c r="E186" s="372"/>
      <c r="F186" s="370" t="str">
        <f t="shared" si="28"/>
        <v>-</v>
      </c>
    </row>
    <row r="187" spans="1:7" ht="12.75" customHeight="1" x14ac:dyDescent="0.2">
      <c r="A187" s="366">
        <v>3238</v>
      </c>
      <c r="B187" s="367" t="s">
        <v>364</v>
      </c>
      <c r="C187" s="368" t="s">
        <v>365</v>
      </c>
      <c r="D187" s="372"/>
      <c r="E187" s="372"/>
      <c r="F187" s="370" t="str">
        <f t="shared" si="28"/>
        <v>-</v>
      </c>
    </row>
    <row r="188" spans="1:7" ht="12.75" customHeight="1" x14ac:dyDescent="0.2">
      <c r="A188" s="366">
        <v>3239</v>
      </c>
      <c r="B188" s="367" t="s">
        <v>366</v>
      </c>
      <c r="C188" s="368" t="s">
        <v>367</v>
      </c>
      <c r="D188" s="372"/>
      <c r="E188" s="372"/>
      <c r="F188" s="370" t="str">
        <f t="shared" si="28"/>
        <v>-</v>
      </c>
    </row>
    <row r="189" spans="1:7" ht="12.75" customHeight="1" x14ac:dyDescent="0.2">
      <c r="A189" s="366">
        <v>324</v>
      </c>
      <c r="B189" s="367" t="s">
        <v>368</v>
      </c>
      <c r="C189" s="368" t="s">
        <v>369</v>
      </c>
      <c r="D189" s="372"/>
      <c r="E189" s="372"/>
      <c r="F189" s="370" t="str">
        <f t="shared" si="28"/>
        <v>-</v>
      </c>
    </row>
    <row r="190" spans="1:7" ht="24" x14ac:dyDescent="0.2">
      <c r="A190" s="307" t="s">
        <v>370</v>
      </c>
      <c r="B190" s="308" t="s">
        <v>371</v>
      </c>
      <c r="C190" s="380" t="s">
        <v>370</v>
      </c>
      <c r="D190" s="369">
        <f>SUM(D191:D194)</f>
        <v>0</v>
      </c>
      <c r="E190" s="369">
        <f>SUM(E191:E194)</f>
        <v>0</v>
      </c>
      <c r="F190" s="370" t="str">
        <f t="shared" si="28"/>
        <v>-</v>
      </c>
      <c r="G190" s="371" t="s">
        <v>2922</v>
      </c>
    </row>
    <row r="191" spans="1:7" ht="12.75" customHeight="1" x14ac:dyDescent="0.2">
      <c r="A191" s="307" t="s">
        <v>372</v>
      </c>
      <c r="B191" s="308" t="s">
        <v>373</v>
      </c>
      <c r="C191" s="380" t="s">
        <v>372</v>
      </c>
      <c r="D191" s="310"/>
      <c r="E191" s="310"/>
      <c r="F191" s="311" t="str">
        <f>IF(D191&lt;&gt;0,IF(E191/D191&gt;=100,"&gt;&gt;100",E191/D191*100),"-")</f>
        <v>-</v>
      </c>
      <c r="G191" s="371" t="s">
        <v>2922</v>
      </c>
    </row>
    <row r="192" spans="1:7" ht="12.75" customHeight="1" x14ac:dyDescent="0.2">
      <c r="A192" s="307" t="s">
        <v>374</v>
      </c>
      <c r="B192" s="308" t="s">
        <v>375</v>
      </c>
      <c r="C192" s="380" t="s">
        <v>374</v>
      </c>
      <c r="D192" s="310"/>
      <c r="E192" s="310"/>
      <c r="F192" s="311" t="str">
        <f>IF(D192&lt;&gt;0,IF(E192/D192&gt;=100,"&gt;&gt;100",E192/D192*100),"-")</f>
        <v>-</v>
      </c>
      <c r="G192" s="371" t="s">
        <v>2922</v>
      </c>
    </row>
    <row r="193" spans="1:7" ht="12.75" customHeight="1" x14ac:dyDescent="0.2">
      <c r="A193" s="307" t="s">
        <v>376</v>
      </c>
      <c r="B193" s="308" t="s">
        <v>377</v>
      </c>
      <c r="C193" s="380" t="s">
        <v>376</v>
      </c>
      <c r="D193" s="310"/>
      <c r="E193" s="310"/>
      <c r="F193" s="311" t="str">
        <f>IF(D193&lt;&gt;0,IF(E193/D193&gt;=100,"&gt;&gt;100",E193/D193*100),"-")</f>
        <v>-</v>
      </c>
      <c r="G193" s="371" t="s">
        <v>2922</v>
      </c>
    </row>
    <row r="194" spans="1:7" ht="12.75" customHeight="1" x14ac:dyDescent="0.2">
      <c r="A194" s="307" t="s">
        <v>378</v>
      </c>
      <c r="B194" s="308" t="s">
        <v>379</v>
      </c>
      <c r="C194" s="380" t="s">
        <v>378</v>
      </c>
      <c r="D194" s="310"/>
      <c r="E194" s="310"/>
      <c r="F194" s="311" t="str">
        <f>IF(D194&lt;&gt;0,IF(E194/D194&gt;=100,"&gt;&gt;100",E194/D194*100),"-")</f>
        <v>-</v>
      </c>
      <c r="G194" s="371" t="s">
        <v>2922</v>
      </c>
    </row>
    <row r="195" spans="1:7" ht="12.75" customHeight="1" x14ac:dyDescent="0.2">
      <c r="A195" s="366">
        <v>329</v>
      </c>
      <c r="B195" s="367" t="s">
        <v>380</v>
      </c>
      <c r="C195" s="368" t="s">
        <v>381</v>
      </c>
      <c r="D195" s="369">
        <f t="shared" ref="D195:E195" si="38">SUM(D196:D202)</f>
        <v>0</v>
      </c>
      <c r="E195" s="369">
        <f t="shared" si="38"/>
        <v>0</v>
      </c>
      <c r="F195" s="370" t="str">
        <f t="shared" si="28"/>
        <v>-</v>
      </c>
    </row>
    <row r="196" spans="1:7" ht="12.75" customHeight="1" x14ac:dyDescent="0.2">
      <c r="A196" s="366">
        <v>3291</v>
      </c>
      <c r="B196" s="373" t="s">
        <v>382</v>
      </c>
      <c r="C196" s="368" t="s">
        <v>383</v>
      </c>
      <c r="D196" s="372"/>
      <c r="E196" s="372"/>
      <c r="F196" s="370" t="str">
        <f t="shared" si="28"/>
        <v>-</v>
      </c>
    </row>
    <row r="197" spans="1:7" ht="12.75" customHeight="1" x14ac:dyDescent="0.2">
      <c r="A197" s="366">
        <v>3292</v>
      </c>
      <c r="B197" s="367" t="s">
        <v>384</v>
      </c>
      <c r="C197" s="368" t="s">
        <v>385</v>
      </c>
      <c r="D197" s="372"/>
      <c r="E197" s="372"/>
      <c r="F197" s="370" t="str">
        <f t="shared" si="28"/>
        <v>-</v>
      </c>
    </row>
    <row r="198" spans="1:7" ht="12.75" customHeight="1" x14ac:dyDescent="0.2">
      <c r="A198" s="366">
        <v>3293</v>
      </c>
      <c r="B198" s="367" t="s">
        <v>386</v>
      </c>
      <c r="C198" s="368" t="s">
        <v>387</v>
      </c>
      <c r="D198" s="372"/>
      <c r="E198" s="372"/>
      <c r="F198" s="370" t="str">
        <f t="shared" si="28"/>
        <v>-</v>
      </c>
    </row>
    <row r="199" spans="1:7" ht="12.75" customHeight="1" x14ac:dyDescent="0.2">
      <c r="A199" s="366">
        <v>3294</v>
      </c>
      <c r="B199" s="367" t="s">
        <v>388</v>
      </c>
      <c r="C199" s="368" t="s">
        <v>389</v>
      </c>
      <c r="D199" s="372"/>
      <c r="E199" s="372"/>
      <c r="F199" s="370" t="str">
        <f t="shared" si="28"/>
        <v>-</v>
      </c>
    </row>
    <row r="200" spans="1:7" ht="12.75" customHeight="1" x14ac:dyDescent="0.2">
      <c r="A200" s="366">
        <v>3295</v>
      </c>
      <c r="B200" s="367" t="s">
        <v>390</v>
      </c>
      <c r="C200" s="368" t="s">
        <v>391</v>
      </c>
      <c r="D200" s="372"/>
      <c r="E200" s="372"/>
      <c r="F200" s="370" t="str">
        <f t="shared" si="28"/>
        <v>-</v>
      </c>
    </row>
    <row r="201" spans="1:7" ht="12.75" customHeight="1" x14ac:dyDescent="0.2">
      <c r="A201" s="366" t="s">
        <v>392</v>
      </c>
      <c r="B201" s="367" t="s">
        <v>393</v>
      </c>
      <c r="C201" s="368" t="s">
        <v>392</v>
      </c>
      <c r="D201" s="372"/>
      <c r="E201" s="372"/>
      <c r="F201" s="370" t="str">
        <f t="shared" si="28"/>
        <v>-</v>
      </c>
    </row>
    <row r="202" spans="1:7" ht="12.75" customHeight="1" x14ac:dyDescent="0.2">
      <c r="A202" s="366">
        <v>3299</v>
      </c>
      <c r="B202" s="367" t="s">
        <v>394</v>
      </c>
      <c r="C202" s="368" t="s">
        <v>395</v>
      </c>
      <c r="D202" s="372"/>
      <c r="E202" s="372"/>
      <c r="F202" s="370" t="str">
        <f t="shared" si="28"/>
        <v>-</v>
      </c>
    </row>
    <row r="203" spans="1:7" ht="12.75" customHeight="1" x14ac:dyDescent="0.2">
      <c r="A203" s="366">
        <v>34</v>
      </c>
      <c r="B203" s="373" t="s">
        <v>396</v>
      </c>
      <c r="C203" s="368" t="s">
        <v>397</v>
      </c>
      <c r="D203" s="369">
        <f t="shared" ref="D203:E203" si="39">D204+D209+D217</f>
        <v>0</v>
      </c>
      <c r="E203" s="369">
        <f t="shared" si="39"/>
        <v>0</v>
      </c>
      <c r="F203" s="370" t="str">
        <f t="shared" si="28"/>
        <v>-</v>
      </c>
    </row>
    <row r="204" spans="1:7" ht="12.75" customHeight="1" x14ac:dyDescent="0.2">
      <c r="A204" s="366">
        <v>341</v>
      </c>
      <c r="B204" s="367" t="s">
        <v>398</v>
      </c>
      <c r="C204" s="368" t="s">
        <v>399</v>
      </c>
      <c r="D204" s="369">
        <f t="shared" ref="D204:E204" si="40">SUM(D205:D208)</f>
        <v>0</v>
      </c>
      <c r="E204" s="369">
        <f t="shared" si="40"/>
        <v>0</v>
      </c>
      <c r="F204" s="370" t="str">
        <f t="shared" si="28"/>
        <v>-</v>
      </c>
    </row>
    <row r="205" spans="1:7" ht="12.75" customHeight="1" x14ac:dyDescent="0.2">
      <c r="A205" s="366">
        <v>3411</v>
      </c>
      <c r="B205" s="367" t="s">
        <v>400</v>
      </c>
      <c r="C205" s="368" t="s">
        <v>401</v>
      </c>
      <c r="D205" s="372"/>
      <c r="E205" s="372"/>
      <c r="F205" s="370" t="str">
        <f t="shared" si="28"/>
        <v>-</v>
      </c>
    </row>
    <row r="206" spans="1:7" ht="12.75" customHeight="1" x14ac:dyDescent="0.2">
      <c r="A206" s="366">
        <v>3412</v>
      </c>
      <c r="B206" s="367" t="s">
        <v>402</v>
      </c>
      <c r="C206" s="368" t="s">
        <v>403</v>
      </c>
      <c r="D206" s="372"/>
      <c r="E206" s="372"/>
      <c r="F206" s="370" t="str">
        <f t="shared" si="28"/>
        <v>-</v>
      </c>
    </row>
    <row r="207" spans="1:7" ht="12.75" customHeight="1" x14ac:dyDescent="0.2">
      <c r="A207" s="366">
        <v>3413</v>
      </c>
      <c r="B207" s="367" t="s">
        <v>404</v>
      </c>
      <c r="C207" s="368" t="s">
        <v>405</v>
      </c>
      <c r="D207" s="372"/>
      <c r="E207" s="372"/>
      <c r="F207" s="370" t="str">
        <f t="shared" si="28"/>
        <v>-</v>
      </c>
    </row>
    <row r="208" spans="1:7" ht="12.75" customHeight="1" x14ac:dyDescent="0.2">
      <c r="A208" s="366">
        <v>3419</v>
      </c>
      <c r="B208" s="367" t="s">
        <v>406</v>
      </c>
      <c r="C208" s="368" t="s">
        <v>407</v>
      </c>
      <c r="D208" s="372"/>
      <c r="E208" s="372"/>
      <c r="F208" s="370" t="str">
        <f t="shared" si="28"/>
        <v>-</v>
      </c>
    </row>
    <row r="209" spans="1:7" ht="12.75" customHeight="1" x14ac:dyDescent="0.2">
      <c r="A209" s="366">
        <v>342</v>
      </c>
      <c r="B209" s="367" t="s">
        <v>408</v>
      </c>
      <c r="C209" s="368" t="s">
        <v>409</v>
      </c>
      <c r="D209" s="369">
        <f t="shared" ref="D209:E209" si="41">SUM(D210:D216)</f>
        <v>0</v>
      </c>
      <c r="E209" s="369">
        <f t="shared" si="41"/>
        <v>0</v>
      </c>
      <c r="F209" s="370" t="str">
        <f t="shared" si="28"/>
        <v>-</v>
      </c>
    </row>
    <row r="210" spans="1:7" ht="24" x14ac:dyDescent="0.2">
      <c r="A210" s="366">
        <v>3421</v>
      </c>
      <c r="B210" s="367" t="s">
        <v>410</v>
      </c>
      <c r="C210" s="368" t="s">
        <v>411</v>
      </c>
      <c r="D210" s="372"/>
      <c r="E210" s="372"/>
      <c r="F210" s="370" t="str">
        <f t="shared" si="28"/>
        <v>-</v>
      </c>
    </row>
    <row r="211" spans="1:7" ht="24" x14ac:dyDescent="0.2">
      <c r="A211" s="366">
        <v>3422</v>
      </c>
      <c r="B211" s="373" t="s">
        <v>412</v>
      </c>
      <c r="C211" s="368" t="s">
        <v>413</v>
      </c>
      <c r="D211" s="372"/>
      <c r="E211" s="372"/>
      <c r="F211" s="370" t="str">
        <f t="shared" si="28"/>
        <v>-</v>
      </c>
    </row>
    <row r="212" spans="1:7" ht="24" x14ac:dyDescent="0.2">
      <c r="A212" s="366">
        <v>3423</v>
      </c>
      <c r="B212" s="373" t="s">
        <v>414</v>
      </c>
      <c r="C212" s="368" t="s">
        <v>415</v>
      </c>
      <c r="D212" s="372"/>
      <c r="E212" s="372"/>
      <c r="F212" s="370" t="str">
        <f t="shared" si="28"/>
        <v>-</v>
      </c>
    </row>
    <row r="213" spans="1:7" ht="12.75" customHeight="1" x14ac:dyDescent="0.2">
      <c r="A213" s="366">
        <v>3425</v>
      </c>
      <c r="B213" s="367" t="s">
        <v>416</v>
      </c>
      <c r="C213" s="368" t="s">
        <v>417</v>
      </c>
      <c r="D213" s="372"/>
      <c r="E213" s="372"/>
      <c r="F213" s="370" t="str">
        <f t="shared" si="28"/>
        <v>-</v>
      </c>
    </row>
    <row r="214" spans="1:7" ht="12.75" customHeight="1" x14ac:dyDescent="0.2">
      <c r="A214" s="366">
        <v>3426</v>
      </c>
      <c r="B214" s="367" t="s">
        <v>418</v>
      </c>
      <c r="C214" s="368" t="s">
        <v>419</v>
      </c>
      <c r="D214" s="372"/>
      <c r="E214" s="372"/>
      <c r="F214" s="370" t="str">
        <f t="shared" si="28"/>
        <v>-</v>
      </c>
    </row>
    <row r="215" spans="1:7" ht="24" x14ac:dyDescent="0.2">
      <c r="A215" s="366">
        <v>3427</v>
      </c>
      <c r="B215" s="367" t="s">
        <v>420</v>
      </c>
      <c r="C215" s="368" t="s">
        <v>421</v>
      </c>
      <c r="D215" s="372"/>
      <c r="E215" s="372"/>
      <c r="F215" s="370" t="str">
        <f t="shared" si="28"/>
        <v>-</v>
      </c>
    </row>
    <row r="216" spans="1:7" ht="12.75" customHeight="1" x14ac:dyDescent="0.2">
      <c r="A216" s="366">
        <v>3428</v>
      </c>
      <c r="B216" s="367" t="s">
        <v>422</v>
      </c>
      <c r="C216" s="368" t="s">
        <v>423</v>
      </c>
      <c r="D216" s="372"/>
      <c r="E216" s="372"/>
      <c r="F216" s="370" t="str">
        <f t="shared" si="28"/>
        <v>-</v>
      </c>
    </row>
    <row r="217" spans="1:7" ht="12.75" customHeight="1" x14ac:dyDescent="0.2">
      <c r="A217" s="366">
        <v>343</v>
      </c>
      <c r="B217" s="367" t="s">
        <v>424</v>
      </c>
      <c r="C217" s="368" t="s">
        <v>425</v>
      </c>
      <c r="D217" s="369">
        <f t="shared" ref="D217:E217" si="42">SUM(D218:D221)</f>
        <v>0</v>
      </c>
      <c r="E217" s="369">
        <f t="shared" si="42"/>
        <v>0</v>
      </c>
      <c r="F217" s="370" t="str">
        <f t="shared" si="28"/>
        <v>-</v>
      </c>
    </row>
    <row r="218" spans="1:7" ht="12.75" customHeight="1" x14ac:dyDescent="0.2">
      <c r="A218" s="366">
        <v>3431</v>
      </c>
      <c r="B218" s="373" t="s">
        <v>426</v>
      </c>
      <c r="C218" s="368" t="s">
        <v>427</v>
      </c>
      <c r="D218" s="372"/>
      <c r="E218" s="372"/>
      <c r="F218" s="370" t="str">
        <f t="shared" si="28"/>
        <v>-</v>
      </c>
    </row>
    <row r="219" spans="1:7" ht="12.75" customHeight="1" x14ac:dyDescent="0.2">
      <c r="A219" s="366">
        <v>3432</v>
      </c>
      <c r="B219" s="367" t="s">
        <v>428</v>
      </c>
      <c r="C219" s="368" t="s">
        <v>429</v>
      </c>
      <c r="D219" s="372"/>
      <c r="E219" s="372"/>
      <c r="F219" s="370" t="str">
        <f t="shared" si="28"/>
        <v>-</v>
      </c>
    </row>
    <row r="220" spans="1:7" ht="12.75" customHeight="1" x14ac:dyDescent="0.2">
      <c r="A220" s="366">
        <v>3433</v>
      </c>
      <c r="B220" s="367" t="s">
        <v>430</v>
      </c>
      <c r="C220" s="368" t="s">
        <v>431</v>
      </c>
      <c r="D220" s="372"/>
      <c r="E220" s="372"/>
      <c r="F220" s="370" t="str">
        <f t="shared" si="28"/>
        <v>-</v>
      </c>
    </row>
    <row r="221" spans="1:7" ht="12.75" customHeight="1" x14ac:dyDescent="0.2">
      <c r="A221" s="366">
        <v>3434</v>
      </c>
      <c r="B221" s="367" t="s">
        <v>432</v>
      </c>
      <c r="C221" s="368" t="s">
        <v>433</v>
      </c>
      <c r="D221" s="372"/>
      <c r="E221" s="372"/>
      <c r="F221" s="370" t="str">
        <f t="shared" si="28"/>
        <v>-</v>
      </c>
    </row>
    <row r="222" spans="1:7" ht="12.75" customHeight="1" x14ac:dyDescent="0.2">
      <c r="A222" s="366">
        <v>35</v>
      </c>
      <c r="B222" s="367" t="s">
        <v>434</v>
      </c>
      <c r="C222" s="368" t="s">
        <v>435</v>
      </c>
      <c r="D222" s="369">
        <f t="shared" ref="D222:E222" si="43">D223+D226+D230</f>
        <v>0</v>
      </c>
      <c r="E222" s="369">
        <f t="shared" si="43"/>
        <v>0</v>
      </c>
      <c r="F222" s="370" t="str">
        <f t="shared" si="28"/>
        <v>-</v>
      </c>
    </row>
    <row r="223" spans="1:7" ht="24" x14ac:dyDescent="0.2">
      <c r="A223" s="366">
        <v>351</v>
      </c>
      <c r="B223" s="367" t="s">
        <v>3065</v>
      </c>
      <c r="C223" s="368" t="s">
        <v>436</v>
      </c>
      <c r="D223" s="369">
        <f t="shared" ref="D223:E223" si="44">SUM(D224:D225)</f>
        <v>0</v>
      </c>
      <c r="E223" s="369">
        <f t="shared" si="44"/>
        <v>0</v>
      </c>
      <c r="F223" s="370" t="str">
        <f t="shared" si="28"/>
        <v>-</v>
      </c>
      <c r="G223" s="371" t="s">
        <v>2970</v>
      </c>
    </row>
    <row r="224" spans="1:7" ht="12.75" customHeight="1" x14ac:dyDescent="0.2">
      <c r="A224" s="366">
        <v>3511</v>
      </c>
      <c r="B224" s="367" t="s">
        <v>437</v>
      </c>
      <c r="C224" s="368" t="s">
        <v>438</v>
      </c>
      <c r="D224" s="372"/>
      <c r="E224" s="372"/>
      <c r="F224" s="370" t="str">
        <f t="shared" si="28"/>
        <v>-</v>
      </c>
    </row>
    <row r="225" spans="1:7" ht="12.75" customHeight="1" x14ac:dyDescent="0.2">
      <c r="A225" s="366">
        <v>3512</v>
      </c>
      <c r="B225" s="367" t="s">
        <v>439</v>
      </c>
      <c r="C225" s="368" t="s">
        <v>440</v>
      </c>
      <c r="D225" s="372"/>
      <c r="E225" s="372"/>
      <c r="F225" s="370" t="str">
        <f t="shared" si="28"/>
        <v>-</v>
      </c>
    </row>
    <row r="226" spans="1:7" ht="36" x14ac:dyDescent="0.2">
      <c r="A226" s="366">
        <v>352</v>
      </c>
      <c r="B226" s="367" t="s">
        <v>3066</v>
      </c>
      <c r="C226" s="368" t="s">
        <v>441</v>
      </c>
      <c r="D226" s="369">
        <f t="shared" ref="D226:E226" si="45">SUM(D227:D229)</f>
        <v>0</v>
      </c>
      <c r="E226" s="369">
        <f t="shared" si="45"/>
        <v>0</v>
      </c>
      <c r="F226" s="370" t="str">
        <f t="shared" si="28"/>
        <v>-</v>
      </c>
      <c r="G226" s="371" t="s">
        <v>2970</v>
      </c>
    </row>
    <row r="227" spans="1:7" ht="12.75" customHeight="1" x14ac:dyDescent="0.2">
      <c r="A227" s="366">
        <v>3521</v>
      </c>
      <c r="B227" s="367" t="s">
        <v>442</v>
      </c>
      <c r="C227" s="368" t="s">
        <v>443</v>
      </c>
      <c r="D227" s="372"/>
      <c r="E227" s="372"/>
      <c r="F227" s="370" t="str">
        <f t="shared" si="28"/>
        <v>-</v>
      </c>
    </row>
    <row r="228" spans="1:7" ht="12.75" customHeight="1" x14ac:dyDescent="0.2">
      <c r="A228" s="366">
        <v>3522</v>
      </c>
      <c r="B228" s="367" t="s">
        <v>444</v>
      </c>
      <c r="C228" s="368" t="s">
        <v>445</v>
      </c>
      <c r="D228" s="372"/>
      <c r="E228" s="372"/>
      <c r="F228" s="370" t="str">
        <f t="shared" si="28"/>
        <v>-</v>
      </c>
    </row>
    <row r="229" spans="1:7" ht="12.75" customHeight="1" x14ac:dyDescent="0.2">
      <c r="A229" s="366">
        <v>3523</v>
      </c>
      <c r="B229" s="367" t="s">
        <v>446</v>
      </c>
      <c r="C229" s="368" t="s">
        <v>447</v>
      </c>
      <c r="D229" s="372"/>
      <c r="E229" s="372"/>
      <c r="F229" s="370" t="str">
        <f t="shared" si="28"/>
        <v>-</v>
      </c>
    </row>
    <row r="230" spans="1:7" ht="24" x14ac:dyDescent="0.2">
      <c r="A230" s="366" t="s">
        <v>448</v>
      </c>
      <c r="B230" s="367" t="s">
        <v>449</v>
      </c>
      <c r="C230" s="368" t="s">
        <v>448</v>
      </c>
      <c r="D230" s="372"/>
      <c r="E230" s="372"/>
      <c r="F230" s="370" t="str">
        <f t="shared" si="28"/>
        <v>-</v>
      </c>
    </row>
    <row r="231" spans="1:7" ht="24" x14ac:dyDescent="0.2">
      <c r="A231" s="366">
        <v>36</v>
      </c>
      <c r="B231" s="367" t="s">
        <v>3067</v>
      </c>
      <c r="C231" s="368" t="s">
        <v>450</v>
      </c>
      <c r="D231" s="369">
        <f>D232+D235+D238+D243+D247+D251+D255+D258</f>
        <v>0</v>
      </c>
      <c r="E231" s="369">
        <f>E232+E235+E238+E243+E247+E251+E255+E258</f>
        <v>0</v>
      </c>
      <c r="F231" s="370" t="str">
        <f t="shared" ref="F231:F294" si="46">IF(D231&lt;&gt;0,IF(E231/D231&gt;=100,"&gt;&gt;100",E231/D231*100),"-")</f>
        <v>-</v>
      </c>
      <c r="G231" s="371" t="s">
        <v>2955</v>
      </c>
    </row>
    <row r="232" spans="1:7" ht="12.75" customHeight="1" x14ac:dyDescent="0.2">
      <c r="A232" s="366">
        <v>361</v>
      </c>
      <c r="B232" s="367" t="s">
        <v>451</v>
      </c>
      <c r="C232" s="368" t="s">
        <v>452</v>
      </c>
      <c r="D232" s="369">
        <f t="shared" ref="D232:E232" si="47">SUM(D233:D234)</f>
        <v>0</v>
      </c>
      <c r="E232" s="369">
        <f t="shared" si="47"/>
        <v>0</v>
      </c>
      <c r="F232" s="370" t="str">
        <f t="shared" si="46"/>
        <v>-</v>
      </c>
    </row>
    <row r="233" spans="1:7" ht="12.75" customHeight="1" x14ac:dyDescent="0.2">
      <c r="A233" s="366">
        <v>3611</v>
      </c>
      <c r="B233" s="367" t="s">
        <v>453</v>
      </c>
      <c r="C233" s="368" t="s">
        <v>454</v>
      </c>
      <c r="D233" s="372"/>
      <c r="E233" s="372"/>
      <c r="F233" s="370" t="str">
        <f t="shared" si="46"/>
        <v>-</v>
      </c>
    </row>
    <row r="234" spans="1:7" ht="12.75" customHeight="1" x14ac:dyDescent="0.2">
      <c r="A234" s="366">
        <v>3612</v>
      </c>
      <c r="B234" s="367" t="s">
        <v>455</v>
      </c>
      <c r="C234" s="368" t="s">
        <v>456</v>
      </c>
      <c r="D234" s="372"/>
      <c r="E234" s="372"/>
      <c r="F234" s="370" t="str">
        <f t="shared" si="46"/>
        <v>-</v>
      </c>
    </row>
    <row r="235" spans="1:7" ht="24" x14ac:dyDescent="0.2">
      <c r="A235" s="366">
        <v>362</v>
      </c>
      <c r="B235" s="367" t="s">
        <v>457</v>
      </c>
      <c r="C235" s="368" t="s">
        <v>458</v>
      </c>
      <c r="D235" s="369">
        <f t="shared" ref="D235:E235" si="48">SUM(D236:D237)</f>
        <v>0</v>
      </c>
      <c r="E235" s="369">
        <f t="shared" si="48"/>
        <v>0</v>
      </c>
      <c r="F235" s="370" t="str">
        <f t="shared" si="46"/>
        <v>-</v>
      </c>
    </row>
    <row r="236" spans="1:7" ht="12.75" customHeight="1" x14ac:dyDescent="0.2">
      <c r="A236" s="366">
        <v>3621</v>
      </c>
      <c r="B236" s="367" t="s">
        <v>459</v>
      </c>
      <c r="C236" s="368" t="s">
        <v>460</v>
      </c>
      <c r="D236" s="372"/>
      <c r="E236" s="372"/>
      <c r="F236" s="370" t="str">
        <f t="shared" si="46"/>
        <v>-</v>
      </c>
    </row>
    <row r="237" spans="1:7" ht="24" x14ac:dyDescent="0.2">
      <c r="A237" s="366">
        <v>3622</v>
      </c>
      <c r="B237" s="367" t="s">
        <v>461</v>
      </c>
      <c r="C237" s="368" t="s">
        <v>462</v>
      </c>
      <c r="D237" s="372"/>
      <c r="E237" s="372"/>
      <c r="F237" s="370" t="str">
        <f t="shared" si="46"/>
        <v>-</v>
      </c>
    </row>
    <row r="238" spans="1:7" ht="24" x14ac:dyDescent="0.2">
      <c r="A238" s="366">
        <v>363</v>
      </c>
      <c r="B238" s="299" t="s">
        <v>3068</v>
      </c>
      <c r="C238" s="368" t="s">
        <v>463</v>
      </c>
      <c r="D238" s="369">
        <f t="shared" ref="D238:E238" si="49">SUM(D239:D242)</f>
        <v>0</v>
      </c>
      <c r="E238" s="369">
        <f t="shared" si="49"/>
        <v>0</v>
      </c>
      <c r="F238" s="370" t="str">
        <f t="shared" si="46"/>
        <v>-</v>
      </c>
      <c r="G238" s="371" t="s">
        <v>2970</v>
      </c>
    </row>
    <row r="239" spans="1:7" ht="24" x14ac:dyDescent="0.2">
      <c r="A239" s="366">
        <v>3631</v>
      </c>
      <c r="B239" s="367" t="s">
        <v>3069</v>
      </c>
      <c r="C239" s="368" t="s">
        <v>464</v>
      </c>
      <c r="D239" s="372"/>
      <c r="E239" s="372"/>
      <c r="F239" s="370" t="str">
        <f t="shared" si="46"/>
        <v>-</v>
      </c>
      <c r="G239" s="371" t="s">
        <v>2970</v>
      </c>
    </row>
    <row r="240" spans="1:7" ht="24" x14ac:dyDescent="0.2">
      <c r="A240" s="366">
        <v>3632</v>
      </c>
      <c r="B240" s="367" t="s">
        <v>3070</v>
      </c>
      <c r="C240" s="368" t="s">
        <v>465</v>
      </c>
      <c r="D240" s="372"/>
      <c r="E240" s="372"/>
      <c r="F240" s="370" t="str">
        <f t="shared" si="46"/>
        <v>-</v>
      </c>
      <c r="G240" s="371" t="s">
        <v>2970</v>
      </c>
    </row>
    <row r="241" spans="1:7" ht="24" x14ac:dyDescent="0.2">
      <c r="A241" s="366" t="s">
        <v>466</v>
      </c>
      <c r="B241" s="367" t="s">
        <v>3071</v>
      </c>
      <c r="C241" s="368" t="s">
        <v>466</v>
      </c>
      <c r="D241" s="372"/>
      <c r="E241" s="372"/>
      <c r="F241" s="370" t="str">
        <f t="shared" si="46"/>
        <v>-</v>
      </c>
      <c r="G241" s="371" t="s">
        <v>2970</v>
      </c>
    </row>
    <row r="242" spans="1:7" ht="24" x14ac:dyDescent="0.2">
      <c r="A242" s="366" t="s">
        <v>467</v>
      </c>
      <c r="B242" s="367" t="s">
        <v>3072</v>
      </c>
      <c r="C242" s="368" t="s">
        <v>467</v>
      </c>
      <c r="D242" s="372"/>
      <c r="E242" s="372"/>
      <c r="F242" s="370" t="str">
        <f t="shared" si="46"/>
        <v>-</v>
      </c>
      <c r="G242" s="371" t="s">
        <v>2970</v>
      </c>
    </row>
    <row r="243" spans="1:7" ht="24" x14ac:dyDescent="0.2">
      <c r="A243" s="307" t="s">
        <v>468</v>
      </c>
      <c r="B243" s="308" t="s">
        <v>469</v>
      </c>
      <c r="C243" s="380" t="s">
        <v>468</v>
      </c>
      <c r="D243" s="369">
        <f>SUM(D244:D246)</f>
        <v>0</v>
      </c>
      <c r="E243" s="369">
        <f>SUM(E244:E246)</f>
        <v>0</v>
      </c>
      <c r="F243" s="311" t="str">
        <f t="shared" si="46"/>
        <v>-</v>
      </c>
      <c r="G243" s="371" t="s">
        <v>2922</v>
      </c>
    </row>
    <row r="244" spans="1:7" ht="12" x14ac:dyDescent="0.2">
      <c r="A244" s="307" t="s">
        <v>470</v>
      </c>
      <c r="B244" s="308" t="s">
        <v>139</v>
      </c>
      <c r="C244" s="380" t="s">
        <v>470</v>
      </c>
      <c r="D244" s="310"/>
      <c r="E244" s="310"/>
      <c r="F244" s="311" t="str">
        <f t="shared" si="46"/>
        <v>-</v>
      </c>
      <c r="G244" s="371" t="s">
        <v>2922</v>
      </c>
    </row>
    <row r="245" spans="1:7" ht="12" x14ac:dyDescent="0.2">
      <c r="A245" s="307" t="s">
        <v>471</v>
      </c>
      <c r="B245" s="308" t="s">
        <v>141</v>
      </c>
      <c r="C245" s="380" t="s">
        <v>471</v>
      </c>
      <c r="D245" s="310"/>
      <c r="E245" s="310"/>
      <c r="F245" s="311" t="str">
        <f t="shared" si="46"/>
        <v>-</v>
      </c>
      <c r="G245" s="371" t="s">
        <v>2922</v>
      </c>
    </row>
    <row r="246" spans="1:7" ht="12" x14ac:dyDescent="0.2">
      <c r="A246" s="307" t="s">
        <v>472</v>
      </c>
      <c r="B246" s="308" t="s">
        <v>144</v>
      </c>
      <c r="C246" s="380" t="s">
        <v>472</v>
      </c>
      <c r="D246" s="310"/>
      <c r="E246" s="310"/>
      <c r="F246" s="311" t="str">
        <f t="shared" si="46"/>
        <v>-</v>
      </c>
      <c r="G246" s="371" t="s">
        <v>2922</v>
      </c>
    </row>
    <row r="247" spans="1:7" ht="12.75" customHeight="1" x14ac:dyDescent="0.2">
      <c r="A247" s="366" t="s">
        <v>473</v>
      </c>
      <c r="B247" s="299" t="s">
        <v>474</v>
      </c>
      <c r="C247" s="368" t="s">
        <v>473</v>
      </c>
      <c r="D247" s="369">
        <f t="shared" ref="D247:E247" si="50">SUM(D248:D250)</f>
        <v>0</v>
      </c>
      <c r="E247" s="369">
        <f t="shared" si="50"/>
        <v>0</v>
      </c>
      <c r="F247" s="370" t="str">
        <f t="shared" si="46"/>
        <v>-</v>
      </c>
    </row>
    <row r="248" spans="1:7" ht="12.75" customHeight="1" x14ac:dyDescent="0.2">
      <c r="A248" s="366" t="s">
        <v>475</v>
      </c>
      <c r="B248" s="367" t="s">
        <v>476</v>
      </c>
      <c r="C248" s="368" t="s">
        <v>475</v>
      </c>
      <c r="D248" s="372"/>
      <c r="E248" s="372"/>
      <c r="F248" s="370" t="str">
        <f t="shared" si="46"/>
        <v>-</v>
      </c>
    </row>
    <row r="249" spans="1:7" ht="12.75" customHeight="1" x14ac:dyDescent="0.2">
      <c r="A249" s="366" t="s">
        <v>477</v>
      </c>
      <c r="B249" s="367" t="s">
        <v>478</v>
      </c>
      <c r="C249" s="368" t="s">
        <v>477</v>
      </c>
      <c r="D249" s="372"/>
      <c r="E249" s="372"/>
      <c r="F249" s="370" t="str">
        <f t="shared" si="46"/>
        <v>-</v>
      </c>
    </row>
    <row r="250" spans="1:7" ht="12.75" customHeight="1" x14ac:dyDescent="0.2">
      <c r="A250" s="366" t="s">
        <v>479</v>
      </c>
      <c r="B250" s="367" t="s">
        <v>480</v>
      </c>
      <c r="C250" s="368" t="s">
        <v>479</v>
      </c>
      <c r="D250" s="372"/>
      <c r="E250" s="372"/>
      <c r="F250" s="370" t="str">
        <f t="shared" si="46"/>
        <v>-</v>
      </c>
    </row>
    <row r="251" spans="1:7" ht="24" x14ac:dyDescent="0.2">
      <c r="A251" s="366" t="s">
        <v>481</v>
      </c>
      <c r="B251" s="367" t="s">
        <v>482</v>
      </c>
      <c r="C251" s="368" t="s">
        <v>481</v>
      </c>
      <c r="D251" s="369">
        <f t="shared" ref="D251:E251" si="51">SUM(D252:D254)</f>
        <v>0</v>
      </c>
      <c r="E251" s="369">
        <f t="shared" si="51"/>
        <v>0</v>
      </c>
      <c r="F251" s="370" t="str">
        <f t="shared" si="46"/>
        <v>-</v>
      </c>
    </row>
    <row r="252" spans="1:7" ht="24" x14ac:dyDescent="0.2">
      <c r="A252" s="366">
        <v>3672</v>
      </c>
      <c r="B252" s="367" t="s">
        <v>483</v>
      </c>
      <c r="C252" s="368" t="s">
        <v>484</v>
      </c>
      <c r="D252" s="372"/>
      <c r="E252" s="372"/>
      <c r="F252" s="370" t="str">
        <f t="shared" si="46"/>
        <v>-</v>
      </c>
    </row>
    <row r="253" spans="1:7" ht="24" x14ac:dyDescent="0.2">
      <c r="A253" s="366">
        <v>3673</v>
      </c>
      <c r="B253" s="367" t="s">
        <v>485</v>
      </c>
      <c r="C253" s="368" t="s">
        <v>486</v>
      </c>
      <c r="D253" s="372"/>
      <c r="E253" s="372"/>
      <c r="F253" s="370" t="str">
        <f t="shared" si="46"/>
        <v>-</v>
      </c>
    </row>
    <row r="254" spans="1:7" ht="24" x14ac:dyDescent="0.2">
      <c r="A254" s="366">
        <v>3674</v>
      </c>
      <c r="B254" s="367" t="s">
        <v>487</v>
      </c>
      <c r="C254" s="368" t="s">
        <v>488</v>
      </c>
      <c r="D254" s="372"/>
      <c r="E254" s="372"/>
      <c r="F254" s="370" t="str">
        <f t="shared" si="46"/>
        <v>-</v>
      </c>
    </row>
    <row r="255" spans="1:7" ht="12.75" customHeight="1" x14ac:dyDescent="0.2">
      <c r="A255" s="366" t="s">
        <v>489</v>
      </c>
      <c r="B255" s="367" t="s">
        <v>490</v>
      </c>
      <c r="C255" s="368" t="s">
        <v>489</v>
      </c>
      <c r="D255" s="369">
        <f t="shared" ref="D255:E255" si="52">SUM(D256:D257)</f>
        <v>0</v>
      </c>
      <c r="E255" s="369">
        <f t="shared" si="52"/>
        <v>0</v>
      </c>
      <c r="F255" s="370" t="str">
        <f t="shared" si="46"/>
        <v>-</v>
      </c>
    </row>
    <row r="256" spans="1:7" ht="12.75" customHeight="1" x14ac:dyDescent="0.2">
      <c r="A256" s="366" t="s">
        <v>491</v>
      </c>
      <c r="B256" s="367" t="s">
        <v>492</v>
      </c>
      <c r="C256" s="368" t="s">
        <v>491</v>
      </c>
      <c r="D256" s="372"/>
      <c r="E256" s="372"/>
      <c r="F256" s="370" t="str">
        <f t="shared" si="46"/>
        <v>-</v>
      </c>
    </row>
    <row r="257" spans="1:6" ht="12.75" customHeight="1" x14ac:dyDescent="0.2">
      <c r="A257" s="366" t="s">
        <v>493</v>
      </c>
      <c r="B257" s="367" t="s">
        <v>494</v>
      </c>
      <c r="C257" s="368" t="s">
        <v>493</v>
      </c>
      <c r="D257" s="372"/>
      <c r="E257" s="372"/>
      <c r="F257" s="370" t="str">
        <f t="shared" si="46"/>
        <v>-</v>
      </c>
    </row>
    <row r="258" spans="1:6" ht="24" x14ac:dyDescent="0.2">
      <c r="A258" s="366" t="s">
        <v>495</v>
      </c>
      <c r="B258" s="367" t="s">
        <v>496</v>
      </c>
      <c r="C258" s="368" t="s">
        <v>495</v>
      </c>
      <c r="D258" s="369">
        <f t="shared" ref="D258:E258" si="53">SUM(D259:D262)</f>
        <v>0</v>
      </c>
      <c r="E258" s="369">
        <f t="shared" si="53"/>
        <v>0</v>
      </c>
      <c r="F258" s="370" t="str">
        <f t="shared" si="46"/>
        <v>-</v>
      </c>
    </row>
    <row r="259" spans="1:6" ht="12.75" customHeight="1" x14ac:dyDescent="0.2">
      <c r="A259" s="366" t="s">
        <v>497</v>
      </c>
      <c r="B259" s="367" t="s">
        <v>159</v>
      </c>
      <c r="C259" s="368" t="s">
        <v>497</v>
      </c>
      <c r="D259" s="372"/>
      <c r="E259" s="372"/>
      <c r="F259" s="370" t="str">
        <f t="shared" si="46"/>
        <v>-</v>
      </c>
    </row>
    <row r="260" spans="1:6" ht="12.75" customHeight="1" x14ac:dyDescent="0.2">
      <c r="A260" s="366" t="s">
        <v>498</v>
      </c>
      <c r="B260" s="367" t="s">
        <v>161</v>
      </c>
      <c r="C260" s="368" t="s">
        <v>498</v>
      </c>
      <c r="D260" s="372"/>
      <c r="E260" s="372"/>
      <c r="F260" s="370" t="str">
        <f t="shared" si="46"/>
        <v>-</v>
      </c>
    </row>
    <row r="261" spans="1:6" ht="24" x14ac:dyDescent="0.2">
      <c r="A261" s="366" t="s">
        <v>499</v>
      </c>
      <c r="B261" s="367" t="s">
        <v>163</v>
      </c>
      <c r="C261" s="368" t="s">
        <v>499</v>
      </c>
      <c r="D261" s="372"/>
      <c r="E261" s="372"/>
      <c r="F261" s="370" t="str">
        <f t="shared" si="46"/>
        <v>-</v>
      </c>
    </row>
    <row r="262" spans="1:6" ht="24" x14ac:dyDescent="0.2">
      <c r="A262" s="366" t="s">
        <v>500</v>
      </c>
      <c r="B262" s="367" t="s">
        <v>165</v>
      </c>
      <c r="C262" s="368" t="s">
        <v>500</v>
      </c>
      <c r="D262" s="372"/>
      <c r="E262" s="372"/>
      <c r="F262" s="370" t="str">
        <f t="shared" si="46"/>
        <v>-</v>
      </c>
    </row>
    <row r="263" spans="1:6" ht="24" x14ac:dyDescent="0.2">
      <c r="A263" s="366">
        <v>37</v>
      </c>
      <c r="B263" s="367" t="s">
        <v>501</v>
      </c>
      <c r="C263" s="368" t="s">
        <v>502</v>
      </c>
      <c r="D263" s="369">
        <f t="shared" ref="D263:E263" si="54">D264+D270</f>
        <v>0</v>
      </c>
      <c r="E263" s="369">
        <f t="shared" si="54"/>
        <v>0</v>
      </c>
      <c r="F263" s="370" t="str">
        <f t="shared" si="46"/>
        <v>-</v>
      </c>
    </row>
    <row r="264" spans="1:6" ht="24" x14ac:dyDescent="0.2">
      <c r="A264" s="366">
        <v>371</v>
      </c>
      <c r="B264" s="367" t="s">
        <v>503</v>
      </c>
      <c r="C264" s="368" t="s">
        <v>504</v>
      </c>
      <c r="D264" s="369">
        <f t="shared" ref="D264:E264" si="55">SUM(D265:D269)</f>
        <v>0</v>
      </c>
      <c r="E264" s="369">
        <f t="shared" si="55"/>
        <v>0</v>
      </c>
      <c r="F264" s="370" t="str">
        <f t="shared" si="46"/>
        <v>-</v>
      </c>
    </row>
    <row r="265" spans="1:6" ht="24" x14ac:dyDescent="0.2">
      <c r="A265" s="366">
        <v>3711</v>
      </c>
      <c r="B265" s="367" t="s">
        <v>505</v>
      </c>
      <c r="C265" s="368" t="s">
        <v>506</v>
      </c>
      <c r="D265" s="372"/>
      <c r="E265" s="372"/>
      <c r="F265" s="370" t="str">
        <f t="shared" si="46"/>
        <v>-</v>
      </c>
    </row>
    <row r="266" spans="1:6" ht="24" x14ac:dyDescent="0.2">
      <c r="A266" s="366">
        <v>3712</v>
      </c>
      <c r="B266" s="367" t="s">
        <v>507</v>
      </c>
      <c r="C266" s="368" t="s">
        <v>508</v>
      </c>
      <c r="D266" s="372"/>
      <c r="E266" s="372"/>
      <c r="F266" s="370" t="str">
        <f t="shared" si="46"/>
        <v>-</v>
      </c>
    </row>
    <row r="267" spans="1:6" ht="24" x14ac:dyDescent="0.2">
      <c r="A267" s="366" t="s">
        <v>509</v>
      </c>
      <c r="B267" s="367" t="s">
        <v>510</v>
      </c>
      <c r="C267" s="368" t="s">
        <v>509</v>
      </c>
      <c r="D267" s="372"/>
      <c r="E267" s="372"/>
      <c r="F267" s="370" t="str">
        <f t="shared" si="46"/>
        <v>-</v>
      </c>
    </row>
    <row r="268" spans="1:6" ht="24" x14ac:dyDescent="0.2">
      <c r="A268" s="366" t="s">
        <v>511</v>
      </c>
      <c r="B268" s="367" t="s">
        <v>512</v>
      </c>
      <c r="C268" s="368" t="s">
        <v>511</v>
      </c>
      <c r="D268" s="372"/>
      <c r="E268" s="372"/>
      <c r="F268" s="370" t="str">
        <f t="shared" si="46"/>
        <v>-</v>
      </c>
    </row>
    <row r="269" spans="1:6" ht="12.75" customHeight="1" x14ac:dyDescent="0.2">
      <c r="A269" s="366" t="s">
        <v>513</v>
      </c>
      <c r="B269" s="367" t="s">
        <v>514</v>
      </c>
      <c r="C269" s="368" t="s">
        <v>513</v>
      </c>
      <c r="D269" s="372"/>
      <c r="E269" s="372"/>
      <c r="F269" s="370" t="str">
        <f t="shared" si="46"/>
        <v>-</v>
      </c>
    </row>
    <row r="270" spans="1:6" ht="12.75" customHeight="1" x14ac:dyDescent="0.2">
      <c r="A270" s="366">
        <v>372</v>
      </c>
      <c r="B270" s="373" t="s">
        <v>515</v>
      </c>
      <c r="C270" s="368" t="s">
        <v>516</v>
      </c>
      <c r="D270" s="369">
        <f t="shared" ref="D270:E270" si="56">SUM(D271:D273)</f>
        <v>0</v>
      </c>
      <c r="E270" s="369">
        <f t="shared" si="56"/>
        <v>0</v>
      </c>
      <c r="F270" s="370" t="str">
        <f t="shared" si="46"/>
        <v>-</v>
      </c>
    </row>
    <row r="271" spans="1:6" ht="12.75" customHeight="1" x14ac:dyDescent="0.2">
      <c r="A271" s="366">
        <v>3721</v>
      </c>
      <c r="B271" s="367" t="s">
        <v>517</v>
      </c>
      <c r="C271" s="368" t="s">
        <v>518</v>
      </c>
      <c r="D271" s="372"/>
      <c r="E271" s="372"/>
      <c r="F271" s="370" t="str">
        <f t="shared" si="46"/>
        <v>-</v>
      </c>
    </row>
    <row r="272" spans="1:6" ht="12.75" customHeight="1" x14ac:dyDescent="0.2">
      <c r="A272" s="366">
        <v>3722</v>
      </c>
      <c r="B272" s="367" t="s">
        <v>519</v>
      </c>
      <c r="C272" s="368" t="s">
        <v>520</v>
      </c>
      <c r="D272" s="372"/>
      <c r="E272" s="372"/>
      <c r="F272" s="370" t="str">
        <f t="shared" si="46"/>
        <v>-</v>
      </c>
    </row>
    <row r="273" spans="1:7" ht="12.75" customHeight="1" x14ac:dyDescent="0.2">
      <c r="A273" s="366" t="s">
        <v>521</v>
      </c>
      <c r="B273" s="367" t="s">
        <v>522</v>
      </c>
      <c r="C273" s="368" t="s">
        <v>521</v>
      </c>
      <c r="D273" s="372"/>
      <c r="E273" s="372"/>
      <c r="F273" s="370" t="str">
        <f t="shared" si="46"/>
        <v>-</v>
      </c>
    </row>
    <row r="274" spans="1:7" ht="24" x14ac:dyDescent="0.2">
      <c r="A274" s="366">
        <v>38</v>
      </c>
      <c r="B274" s="381" t="s">
        <v>3073</v>
      </c>
      <c r="C274" s="368" t="s">
        <v>523</v>
      </c>
      <c r="D274" s="369">
        <f t="shared" ref="D274:E274" si="57">D275+D279+D284+D290</f>
        <v>0</v>
      </c>
      <c r="E274" s="369">
        <f t="shared" si="57"/>
        <v>0</v>
      </c>
      <c r="F274" s="370" t="str">
        <f t="shared" si="46"/>
        <v>-</v>
      </c>
      <c r="G274" s="371" t="s">
        <v>2970</v>
      </c>
    </row>
    <row r="275" spans="1:7" ht="12.75" customHeight="1" x14ac:dyDescent="0.2">
      <c r="A275" s="366">
        <v>381</v>
      </c>
      <c r="B275" s="367" t="s">
        <v>524</v>
      </c>
      <c r="C275" s="368" t="s">
        <v>525</v>
      </c>
      <c r="D275" s="369">
        <f t="shared" ref="D275:E275" si="58">SUM(D276:D278)</f>
        <v>0</v>
      </c>
      <c r="E275" s="369">
        <f t="shared" si="58"/>
        <v>0</v>
      </c>
      <c r="F275" s="370" t="str">
        <f t="shared" si="46"/>
        <v>-</v>
      </c>
    </row>
    <row r="276" spans="1:7" ht="12.75" customHeight="1" x14ac:dyDescent="0.2">
      <c r="A276" s="366">
        <v>3811</v>
      </c>
      <c r="B276" s="367" t="s">
        <v>526</v>
      </c>
      <c r="C276" s="368" t="s">
        <v>527</v>
      </c>
      <c r="D276" s="372"/>
      <c r="E276" s="372"/>
      <c r="F276" s="370" t="str">
        <f t="shared" si="46"/>
        <v>-</v>
      </c>
    </row>
    <row r="277" spans="1:7" ht="12.75" customHeight="1" x14ac:dyDescent="0.2">
      <c r="A277" s="366">
        <v>3812</v>
      </c>
      <c r="B277" s="367" t="s">
        <v>528</v>
      </c>
      <c r="C277" s="368" t="s">
        <v>529</v>
      </c>
      <c r="D277" s="372"/>
      <c r="E277" s="372"/>
      <c r="F277" s="370" t="str">
        <f t="shared" si="46"/>
        <v>-</v>
      </c>
    </row>
    <row r="278" spans="1:7" ht="12.75" customHeight="1" x14ac:dyDescent="0.2">
      <c r="A278" s="366" t="s">
        <v>530</v>
      </c>
      <c r="B278" s="367" t="s">
        <v>531</v>
      </c>
      <c r="C278" s="368" t="s">
        <v>530</v>
      </c>
      <c r="D278" s="372"/>
      <c r="E278" s="372"/>
      <c r="F278" s="370" t="str">
        <f t="shared" si="46"/>
        <v>-</v>
      </c>
    </row>
    <row r="279" spans="1:7" ht="12.75" customHeight="1" x14ac:dyDescent="0.2">
      <c r="A279" s="366">
        <v>382</v>
      </c>
      <c r="B279" s="299" t="s">
        <v>532</v>
      </c>
      <c r="C279" s="368" t="s">
        <v>533</v>
      </c>
      <c r="D279" s="369">
        <f t="shared" ref="D279:E279" si="59">SUM(D280:D283)</f>
        <v>0</v>
      </c>
      <c r="E279" s="369">
        <f t="shared" si="59"/>
        <v>0</v>
      </c>
      <c r="F279" s="370" t="str">
        <f t="shared" si="46"/>
        <v>-</v>
      </c>
    </row>
    <row r="280" spans="1:7" ht="12.75" customHeight="1" x14ac:dyDescent="0.2">
      <c r="A280" s="366">
        <v>3821</v>
      </c>
      <c r="B280" s="367" t="s">
        <v>534</v>
      </c>
      <c r="C280" s="368" t="s">
        <v>535</v>
      </c>
      <c r="D280" s="372"/>
      <c r="E280" s="372"/>
      <c r="F280" s="370" t="str">
        <f t="shared" si="46"/>
        <v>-</v>
      </c>
    </row>
    <row r="281" spans="1:7" ht="12.75" customHeight="1" x14ac:dyDescent="0.2">
      <c r="A281" s="366">
        <v>3822</v>
      </c>
      <c r="B281" s="367" t="s">
        <v>536</v>
      </c>
      <c r="C281" s="368" t="s">
        <v>537</v>
      </c>
      <c r="D281" s="372"/>
      <c r="E281" s="372"/>
      <c r="F281" s="370" t="str">
        <f t="shared" si="46"/>
        <v>-</v>
      </c>
    </row>
    <row r="282" spans="1:7" ht="12.75" customHeight="1" x14ac:dyDescent="0.2">
      <c r="A282" s="366" t="s">
        <v>538</v>
      </c>
      <c r="B282" s="367" t="s">
        <v>539</v>
      </c>
      <c r="C282" s="368" t="s">
        <v>538</v>
      </c>
      <c r="D282" s="372"/>
      <c r="E282" s="372"/>
      <c r="F282" s="370" t="str">
        <f t="shared" si="46"/>
        <v>-</v>
      </c>
    </row>
    <row r="283" spans="1:7" ht="24" x14ac:dyDescent="0.2">
      <c r="A283" s="366" t="s">
        <v>540</v>
      </c>
      <c r="B283" s="367" t="s">
        <v>541</v>
      </c>
      <c r="C283" s="368" t="s">
        <v>540</v>
      </c>
      <c r="D283" s="372"/>
      <c r="E283" s="372"/>
      <c r="F283" s="370" t="str">
        <f t="shared" si="46"/>
        <v>-</v>
      </c>
    </row>
    <row r="284" spans="1:7" ht="12.75" customHeight="1" x14ac:dyDescent="0.2">
      <c r="A284" s="366">
        <v>383</v>
      </c>
      <c r="B284" s="367" t="s">
        <v>542</v>
      </c>
      <c r="C284" s="368" t="s">
        <v>543</v>
      </c>
      <c r="D284" s="369">
        <f t="shared" ref="D284:E284" si="60">SUM(D285:D289)</f>
        <v>0</v>
      </c>
      <c r="E284" s="369">
        <f t="shared" si="60"/>
        <v>0</v>
      </c>
      <c r="F284" s="370" t="str">
        <f t="shared" si="46"/>
        <v>-</v>
      </c>
    </row>
    <row r="285" spans="1:7" ht="12.75" customHeight="1" x14ac:dyDescent="0.2">
      <c r="A285" s="366">
        <v>3831</v>
      </c>
      <c r="B285" s="367" t="s">
        <v>544</v>
      </c>
      <c r="C285" s="368" t="s">
        <v>545</v>
      </c>
      <c r="D285" s="372"/>
      <c r="E285" s="372"/>
      <c r="F285" s="370" t="str">
        <f t="shared" si="46"/>
        <v>-</v>
      </c>
    </row>
    <row r="286" spans="1:7" ht="12.75" customHeight="1" x14ac:dyDescent="0.2">
      <c r="A286" s="366">
        <v>3832</v>
      </c>
      <c r="B286" s="367" t="s">
        <v>546</v>
      </c>
      <c r="C286" s="368" t="s">
        <v>547</v>
      </c>
      <c r="D286" s="372"/>
      <c r="E286" s="372"/>
      <c r="F286" s="370" t="str">
        <f t="shared" si="46"/>
        <v>-</v>
      </c>
    </row>
    <row r="287" spans="1:7" ht="12.75" customHeight="1" x14ac:dyDescent="0.2">
      <c r="A287" s="366">
        <v>3833</v>
      </c>
      <c r="B287" s="367" t="s">
        <v>548</v>
      </c>
      <c r="C287" s="368" t="s">
        <v>549</v>
      </c>
      <c r="D287" s="372"/>
      <c r="E287" s="372"/>
      <c r="F287" s="370" t="str">
        <f t="shared" si="46"/>
        <v>-</v>
      </c>
    </row>
    <row r="288" spans="1:7" ht="12.75" customHeight="1" x14ac:dyDescent="0.2">
      <c r="A288" s="366">
        <v>3834</v>
      </c>
      <c r="B288" s="367" t="s">
        <v>550</v>
      </c>
      <c r="C288" s="368" t="s">
        <v>551</v>
      </c>
      <c r="D288" s="372"/>
      <c r="E288" s="372"/>
      <c r="F288" s="370" t="str">
        <f t="shared" si="46"/>
        <v>-</v>
      </c>
    </row>
    <row r="289" spans="1:7" ht="12.75" customHeight="1" x14ac:dyDescent="0.2">
      <c r="A289" s="366" t="s">
        <v>552</v>
      </c>
      <c r="B289" s="367" t="s">
        <v>297</v>
      </c>
      <c r="C289" s="368" t="s">
        <v>552</v>
      </c>
      <c r="D289" s="372"/>
      <c r="E289" s="372"/>
      <c r="F289" s="370" t="str">
        <f t="shared" si="46"/>
        <v>-</v>
      </c>
    </row>
    <row r="290" spans="1:7" ht="12.75" customHeight="1" x14ac:dyDescent="0.2">
      <c r="A290" s="366">
        <v>386</v>
      </c>
      <c r="B290" s="299" t="s">
        <v>553</v>
      </c>
      <c r="C290" s="368" t="s">
        <v>554</v>
      </c>
      <c r="D290" s="369">
        <f t="shared" ref="D290:E290" si="61">SUM(D291:D295)</f>
        <v>0</v>
      </c>
      <c r="E290" s="369">
        <f t="shared" si="61"/>
        <v>0</v>
      </c>
      <c r="F290" s="370" t="str">
        <f t="shared" si="46"/>
        <v>-</v>
      </c>
    </row>
    <row r="291" spans="1:7" ht="24" x14ac:dyDescent="0.2">
      <c r="A291" s="366">
        <v>3861</v>
      </c>
      <c r="B291" s="367" t="s">
        <v>555</v>
      </c>
      <c r="C291" s="368" t="s">
        <v>556</v>
      </c>
      <c r="D291" s="372"/>
      <c r="E291" s="372"/>
      <c r="F291" s="370" t="str">
        <f t="shared" si="46"/>
        <v>-</v>
      </c>
    </row>
    <row r="292" spans="1:7" ht="24" x14ac:dyDescent="0.2">
      <c r="A292" s="366">
        <v>3862</v>
      </c>
      <c r="B292" s="367" t="s">
        <v>3074</v>
      </c>
      <c r="C292" s="368" t="s">
        <v>557</v>
      </c>
      <c r="D292" s="372"/>
      <c r="E292" s="372"/>
      <c r="F292" s="370" t="str">
        <f t="shared" si="46"/>
        <v>-</v>
      </c>
      <c r="G292" s="371" t="s">
        <v>2970</v>
      </c>
    </row>
    <row r="293" spans="1:7" ht="12.75" customHeight="1" x14ac:dyDescent="0.2">
      <c r="A293" s="366">
        <v>3863</v>
      </c>
      <c r="B293" s="367" t="s">
        <v>558</v>
      </c>
      <c r="C293" s="368" t="s">
        <v>559</v>
      </c>
      <c r="D293" s="372"/>
      <c r="E293" s="372"/>
      <c r="F293" s="370" t="str">
        <f t="shared" si="46"/>
        <v>-</v>
      </c>
    </row>
    <row r="294" spans="1:7" ht="12.75" customHeight="1" x14ac:dyDescent="0.2">
      <c r="A294" s="366" t="s">
        <v>560</v>
      </c>
      <c r="B294" s="367" t="s">
        <v>561</v>
      </c>
      <c r="C294" s="368" t="s">
        <v>560</v>
      </c>
      <c r="D294" s="372"/>
      <c r="E294" s="372"/>
      <c r="F294" s="370" t="str">
        <f t="shared" si="46"/>
        <v>-</v>
      </c>
    </row>
    <row r="295" spans="1:7" ht="24" x14ac:dyDescent="0.2">
      <c r="A295" s="366" t="s">
        <v>562</v>
      </c>
      <c r="B295" s="367" t="s">
        <v>3075</v>
      </c>
      <c r="C295" s="368" t="s">
        <v>562</v>
      </c>
      <c r="D295" s="372"/>
      <c r="E295" s="372"/>
      <c r="F295" s="370" t="str">
        <f t="shared" ref="F295:F307" si="62">IF(D295&lt;&gt;0,IF(E295/D295&gt;=100,"&gt;&gt;100",E295/D295*100),"-")</f>
        <v>-</v>
      </c>
      <c r="G295" s="371" t="s">
        <v>2970</v>
      </c>
    </row>
    <row r="296" spans="1:7" ht="12.75" customHeight="1" x14ac:dyDescent="0.2">
      <c r="A296" s="366" t="s">
        <v>563</v>
      </c>
      <c r="B296" s="367" t="s">
        <v>564</v>
      </c>
      <c r="C296" s="368" t="s">
        <v>565</v>
      </c>
      <c r="D296" s="372"/>
      <c r="E296" s="372"/>
      <c r="F296" s="370" t="str">
        <f t="shared" si="62"/>
        <v>-</v>
      </c>
    </row>
    <row r="297" spans="1:7" ht="12.75" customHeight="1" x14ac:dyDescent="0.2">
      <c r="A297" s="366" t="s">
        <v>563</v>
      </c>
      <c r="B297" s="367" t="s">
        <v>566</v>
      </c>
      <c r="C297" s="368" t="s">
        <v>567</v>
      </c>
      <c r="D297" s="372"/>
      <c r="E297" s="372"/>
      <c r="F297" s="370" t="str">
        <f t="shared" si="62"/>
        <v>-</v>
      </c>
    </row>
    <row r="298" spans="1:7" ht="12.75" customHeight="1" x14ac:dyDescent="0.2">
      <c r="A298" s="366" t="s">
        <v>563</v>
      </c>
      <c r="B298" s="367" t="s">
        <v>568</v>
      </c>
      <c r="C298" s="368" t="s">
        <v>569</v>
      </c>
      <c r="D298" s="369">
        <f t="shared" ref="D298:E298" si="63">IF(D297&gt;=D296,D297-D296,0)</f>
        <v>0</v>
      </c>
      <c r="E298" s="369">
        <f t="shared" si="63"/>
        <v>0</v>
      </c>
      <c r="F298" s="370" t="str">
        <f t="shared" si="62"/>
        <v>-</v>
      </c>
    </row>
    <row r="299" spans="1:7" ht="12.75" customHeight="1" x14ac:dyDescent="0.2">
      <c r="A299" s="366" t="s">
        <v>563</v>
      </c>
      <c r="B299" s="367" t="s">
        <v>570</v>
      </c>
      <c r="C299" s="368" t="s">
        <v>571</v>
      </c>
      <c r="D299" s="369">
        <f t="shared" ref="D299:E299" si="64">IF(D296&gt;=D297,D296-D297,0)</f>
        <v>0</v>
      </c>
      <c r="E299" s="369">
        <f t="shared" si="64"/>
        <v>0</v>
      </c>
      <c r="F299" s="370" t="str">
        <f t="shared" si="62"/>
        <v>-</v>
      </c>
    </row>
    <row r="300" spans="1:7" ht="12.75" customHeight="1" x14ac:dyDescent="0.2">
      <c r="A300" s="366" t="s">
        <v>563</v>
      </c>
      <c r="B300" s="367" t="s">
        <v>572</v>
      </c>
      <c r="C300" s="368" t="s">
        <v>573</v>
      </c>
      <c r="D300" s="369">
        <f>D153-D298+D299</f>
        <v>0</v>
      </c>
      <c r="E300" s="369">
        <f>E153-E298+E299</f>
        <v>0</v>
      </c>
      <c r="F300" s="370" t="str">
        <f t="shared" si="62"/>
        <v>-</v>
      </c>
    </row>
    <row r="301" spans="1:7" ht="12.75" customHeight="1" x14ac:dyDescent="0.2">
      <c r="A301" s="366" t="s">
        <v>563</v>
      </c>
      <c r="B301" s="367" t="s">
        <v>574</v>
      </c>
      <c r="C301" s="368" t="s">
        <v>575</v>
      </c>
      <c r="D301" s="369">
        <f>IF(D6&gt;=D300,D6-D300,0)</f>
        <v>0</v>
      </c>
      <c r="E301" s="369">
        <f>IF(E6&gt;=E300,E6-E300,0)</f>
        <v>0</v>
      </c>
      <c r="F301" s="370" t="str">
        <f t="shared" si="62"/>
        <v>-</v>
      </c>
    </row>
    <row r="302" spans="1:7" ht="12.75" customHeight="1" x14ac:dyDescent="0.2">
      <c r="A302" s="366" t="s">
        <v>563</v>
      </c>
      <c r="B302" s="367" t="s">
        <v>576</v>
      </c>
      <c r="C302" s="368" t="s">
        <v>577</v>
      </c>
      <c r="D302" s="369">
        <f>IF(D300&gt;=D6,D300-D6,0)</f>
        <v>0</v>
      </c>
      <c r="E302" s="369">
        <f>IF(E300&gt;=E6,E300-E6,0)</f>
        <v>0</v>
      </c>
      <c r="F302" s="370" t="str">
        <f t="shared" si="62"/>
        <v>-</v>
      </c>
    </row>
    <row r="303" spans="1:7" ht="12.75" customHeight="1" x14ac:dyDescent="0.2">
      <c r="A303" s="366">
        <v>92211</v>
      </c>
      <c r="B303" s="367" t="s">
        <v>578</v>
      </c>
      <c r="C303" s="368" t="s">
        <v>579</v>
      </c>
      <c r="D303" s="372"/>
      <c r="E303" s="372"/>
      <c r="F303" s="370" t="str">
        <f t="shared" si="62"/>
        <v>-</v>
      </c>
    </row>
    <row r="304" spans="1:7" ht="12.75" customHeight="1" x14ac:dyDescent="0.2">
      <c r="A304" s="366">
        <v>92221</v>
      </c>
      <c r="B304" s="367" t="s">
        <v>580</v>
      </c>
      <c r="C304" s="368" t="s">
        <v>581</v>
      </c>
      <c r="D304" s="372"/>
      <c r="E304" s="372"/>
      <c r="F304" s="370" t="str">
        <f t="shared" si="62"/>
        <v>-</v>
      </c>
    </row>
    <row r="305" spans="1:7" ht="12.75" customHeight="1" x14ac:dyDescent="0.2">
      <c r="A305" s="366">
        <v>96</v>
      </c>
      <c r="B305" s="367" t="s">
        <v>582</v>
      </c>
      <c r="C305" s="368" t="s">
        <v>583</v>
      </c>
      <c r="D305" s="372"/>
      <c r="E305" s="372"/>
      <c r="F305" s="370" t="str">
        <f t="shared" si="62"/>
        <v>-</v>
      </c>
      <c r="G305" s="371"/>
    </row>
    <row r="306" spans="1:7" ht="24" x14ac:dyDescent="0.2">
      <c r="A306" s="366">
        <v>9661</v>
      </c>
      <c r="B306" s="381" t="s">
        <v>3076</v>
      </c>
      <c r="C306" s="368" t="s">
        <v>584</v>
      </c>
      <c r="D306" s="372"/>
      <c r="E306" s="372"/>
      <c r="F306" s="370" t="str">
        <f t="shared" si="62"/>
        <v>-</v>
      </c>
      <c r="G306" s="371" t="s">
        <v>2970</v>
      </c>
    </row>
    <row r="307" spans="1:7" ht="12.75" customHeight="1" x14ac:dyDescent="0.2">
      <c r="A307" s="382" t="s">
        <v>585</v>
      </c>
      <c r="B307" s="383" t="s">
        <v>586</v>
      </c>
      <c r="C307" s="384" t="s">
        <v>585</v>
      </c>
      <c r="D307" s="385"/>
      <c r="E307" s="385"/>
      <c r="F307" s="386" t="str">
        <f t="shared" si="62"/>
        <v>-</v>
      </c>
    </row>
    <row r="308" spans="1:7" s="389" customFormat="1" ht="20.100000000000001" customHeight="1" x14ac:dyDescent="0.2">
      <c r="A308" s="464" t="s">
        <v>587</v>
      </c>
      <c r="B308" s="465"/>
      <c r="C308" s="387"/>
      <c r="D308" s="388"/>
      <c r="E308" s="388"/>
      <c r="F308" s="325"/>
    </row>
    <row r="309" spans="1:7" ht="12.75" customHeight="1" x14ac:dyDescent="0.2">
      <c r="A309" s="366">
        <v>7</v>
      </c>
      <c r="B309" s="367" t="s">
        <v>588</v>
      </c>
      <c r="C309" s="368" t="s">
        <v>589</v>
      </c>
      <c r="D309" s="369">
        <f t="shared" ref="D309:E309" si="65">D310+D322+D355+D359</f>
        <v>0</v>
      </c>
      <c r="E309" s="369">
        <f t="shared" si="65"/>
        <v>0</v>
      </c>
      <c r="F309" s="370" t="str">
        <f t="shared" ref="F309:F429" si="66">IF(D309&lt;&gt;0,IF(E309/D309&gt;=100,"&gt;&gt;100",E309/D309*100),"-")</f>
        <v>-</v>
      </c>
    </row>
    <row r="310" spans="1:7" ht="12.75" customHeight="1" x14ac:dyDescent="0.2">
      <c r="A310" s="366">
        <v>71</v>
      </c>
      <c r="B310" s="367" t="s">
        <v>590</v>
      </c>
      <c r="C310" s="368" t="s">
        <v>591</v>
      </c>
      <c r="D310" s="369">
        <f t="shared" ref="D310:E310" si="67">D311+D315</f>
        <v>0</v>
      </c>
      <c r="E310" s="369">
        <f t="shared" si="67"/>
        <v>0</v>
      </c>
      <c r="F310" s="370" t="str">
        <f t="shared" si="66"/>
        <v>-</v>
      </c>
    </row>
    <row r="311" spans="1:7" ht="24" x14ac:dyDescent="0.2">
      <c r="A311" s="366">
        <v>711</v>
      </c>
      <c r="B311" s="367" t="s">
        <v>592</v>
      </c>
      <c r="C311" s="368" t="s">
        <v>593</v>
      </c>
      <c r="D311" s="369">
        <f t="shared" ref="D311:E311" si="68">SUM(D312:D314)</f>
        <v>0</v>
      </c>
      <c r="E311" s="369">
        <f t="shared" si="68"/>
        <v>0</v>
      </c>
      <c r="F311" s="370" t="str">
        <f t="shared" si="66"/>
        <v>-</v>
      </c>
    </row>
    <row r="312" spans="1:7" ht="12.75" customHeight="1" x14ac:dyDescent="0.2">
      <c r="A312" s="366">
        <v>7111</v>
      </c>
      <c r="B312" s="367" t="s">
        <v>594</v>
      </c>
      <c r="C312" s="368" t="s">
        <v>595</v>
      </c>
      <c r="D312" s="372"/>
      <c r="E312" s="372"/>
      <c r="F312" s="370" t="str">
        <f t="shared" si="66"/>
        <v>-</v>
      </c>
    </row>
    <row r="313" spans="1:7" ht="12.75" customHeight="1" x14ac:dyDescent="0.2">
      <c r="A313" s="366">
        <v>7112</v>
      </c>
      <c r="B313" s="367" t="s">
        <v>596</v>
      </c>
      <c r="C313" s="368" t="s">
        <v>597</v>
      </c>
      <c r="D313" s="372"/>
      <c r="E313" s="372"/>
      <c r="F313" s="370" t="str">
        <f t="shared" si="66"/>
        <v>-</v>
      </c>
    </row>
    <row r="314" spans="1:7" ht="12.75" customHeight="1" x14ac:dyDescent="0.2">
      <c r="A314" s="366">
        <v>7113</v>
      </c>
      <c r="B314" s="367" t="s">
        <v>598</v>
      </c>
      <c r="C314" s="368" t="s">
        <v>599</v>
      </c>
      <c r="D314" s="372"/>
      <c r="E314" s="372"/>
      <c r="F314" s="370" t="str">
        <f t="shared" si="66"/>
        <v>-</v>
      </c>
    </row>
    <row r="315" spans="1:7" ht="12.75" customHeight="1" x14ac:dyDescent="0.2">
      <c r="A315" s="366">
        <v>712</v>
      </c>
      <c r="B315" s="367" t="s">
        <v>600</v>
      </c>
      <c r="C315" s="368" t="s">
        <v>601</v>
      </c>
      <c r="D315" s="369">
        <f t="shared" ref="D315:E315" si="69">SUM(D316:D321)</f>
        <v>0</v>
      </c>
      <c r="E315" s="369">
        <f t="shared" si="69"/>
        <v>0</v>
      </c>
      <c r="F315" s="370" t="str">
        <f t="shared" si="66"/>
        <v>-</v>
      </c>
    </row>
    <row r="316" spans="1:7" ht="12.75" customHeight="1" x14ac:dyDescent="0.2">
      <c r="A316" s="366">
        <v>7121</v>
      </c>
      <c r="B316" s="367" t="s">
        <v>602</v>
      </c>
      <c r="C316" s="368" t="s">
        <v>603</v>
      </c>
      <c r="D316" s="372"/>
      <c r="E316" s="372"/>
      <c r="F316" s="370" t="str">
        <f t="shared" si="66"/>
        <v>-</v>
      </c>
    </row>
    <row r="317" spans="1:7" ht="12.75" customHeight="1" x14ac:dyDescent="0.2">
      <c r="A317" s="366">
        <v>7122</v>
      </c>
      <c r="B317" s="367" t="s">
        <v>604</v>
      </c>
      <c r="C317" s="368" t="s">
        <v>605</v>
      </c>
      <c r="D317" s="372"/>
      <c r="E317" s="372"/>
      <c r="F317" s="370" t="str">
        <f t="shared" si="66"/>
        <v>-</v>
      </c>
    </row>
    <row r="318" spans="1:7" ht="12.75" customHeight="1" x14ac:dyDescent="0.2">
      <c r="A318" s="366">
        <v>7123</v>
      </c>
      <c r="B318" s="367" t="s">
        <v>606</v>
      </c>
      <c r="C318" s="368" t="s">
        <v>607</v>
      </c>
      <c r="D318" s="372"/>
      <c r="E318" s="372"/>
      <c r="F318" s="370" t="str">
        <f t="shared" si="66"/>
        <v>-</v>
      </c>
    </row>
    <row r="319" spans="1:7" ht="12.75" customHeight="1" x14ac:dyDescent="0.2">
      <c r="A319" s="366">
        <v>7124</v>
      </c>
      <c r="B319" s="367" t="s">
        <v>608</v>
      </c>
      <c r="C319" s="368" t="s">
        <v>609</v>
      </c>
      <c r="D319" s="372"/>
      <c r="E319" s="372"/>
      <c r="F319" s="370" t="str">
        <f t="shared" si="66"/>
        <v>-</v>
      </c>
    </row>
    <row r="320" spans="1:7" ht="12.75" customHeight="1" x14ac:dyDescent="0.2">
      <c r="A320" s="366">
        <v>7125</v>
      </c>
      <c r="B320" s="367" t="s">
        <v>610</v>
      </c>
      <c r="C320" s="368" t="s">
        <v>611</v>
      </c>
      <c r="D320" s="372"/>
      <c r="E320" s="372"/>
      <c r="F320" s="370" t="str">
        <f t="shared" si="66"/>
        <v>-</v>
      </c>
    </row>
    <row r="321" spans="1:7" ht="12.75" customHeight="1" x14ac:dyDescent="0.2">
      <c r="A321" s="366">
        <v>7126</v>
      </c>
      <c r="B321" s="367" t="s">
        <v>612</v>
      </c>
      <c r="C321" s="368" t="s">
        <v>613</v>
      </c>
      <c r="D321" s="372"/>
      <c r="E321" s="372"/>
      <c r="F321" s="370" t="str">
        <f t="shared" si="66"/>
        <v>-</v>
      </c>
    </row>
    <row r="322" spans="1:7" ht="24" x14ac:dyDescent="0.2">
      <c r="A322" s="366">
        <v>72</v>
      </c>
      <c r="B322" s="373" t="s">
        <v>614</v>
      </c>
      <c r="C322" s="368" t="s">
        <v>615</v>
      </c>
      <c r="D322" s="369">
        <f t="shared" ref="D322:E322" si="70">D323+D328+D337+D342+D347+D350</f>
        <v>0</v>
      </c>
      <c r="E322" s="369">
        <f t="shared" si="70"/>
        <v>0</v>
      </c>
      <c r="F322" s="370" t="str">
        <f t="shared" si="66"/>
        <v>-</v>
      </c>
    </row>
    <row r="323" spans="1:7" ht="12.75" customHeight="1" x14ac:dyDescent="0.2">
      <c r="A323" s="366">
        <v>721</v>
      </c>
      <c r="B323" s="367" t="s">
        <v>616</v>
      </c>
      <c r="C323" s="368" t="s">
        <v>617</v>
      </c>
      <c r="D323" s="369">
        <f t="shared" ref="D323:E323" si="71">SUM(D324:D327)</f>
        <v>0</v>
      </c>
      <c r="E323" s="369">
        <f t="shared" si="71"/>
        <v>0</v>
      </c>
      <c r="F323" s="370" t="str">
        <f t="shared" si="66"/>
        <v>-</v>
      </c>
    </row>
    <row r="324" spans="1:7" ht="12.75" customHeight="1" x14ac:dyDescent="0.2">
      <c r="A324" s="366">
        <v>7211</v>
      </c>
      <c r="B324" s="367" t="s">
        <v>618</v>
      </c>
      <c r="C324" s="368" t="s">
        <v>619</v>
      </c>
      <c r="D324" s="372"/>
      <c r="E324" s="372"/>
      <c r="F324" s="370" t="str">
        <f t="shared" si="66"/>
        <v>-</v>
      </c>
    </row>
    <row r="325" spans="1:7" ht="12.75" customHeight="1" x14ac:dyDescent="0.2">
      <c r="A325" s="366">
        <v>7212</v>
      </c>
      <c r="B325" s="367" t="s">
        <v>620</v>
      </c>
      <c r="C325" s="368" t="s">
        <v>621</v>
      </c>
      <c r="D325" s="372"/>
      <c r="E325" s="372"/>
      <c r="F325" s="370" t="str">
        <f t="shared" si="66"/>
        <v>-</v>
      </c>
    </row>
    <row r="326" spans="1:7" ht="12.75" customHeight="1" x14ac:dyDescent="0.2">
      <c r="A326" s="366">
        <v>7213</v>
      </c>
      <c r="B326" s="367" t="s">
        <v>622</v>
      </c>
      <c r="C326" s="368" t="s">
        <v>623</v>
      </c>
      <c r="D326" s="372"/>
      <c r="E326" s="372"/>
      <c r="F326" s="370" t="str">
        <f t="shared" si="66"/>
        <v>-</v>
      </c>
    </row>
    <row r="327" spans="1:7" ht="12.75" customHeight="1" x14ac:dyDescent="0.2">
      <c r="A327" s="366">
        <v>7214</v>
      </c>
      <c r="B327" s="367" t="s">
        <v>624</v>
      </c>
      <c r="C327" s="368" t="s">
        <v>625</v>
      </c>
      <c r="D327" s="372"/>
      <c r="E327" s="372"/>
      <c r="F327" s="370" t="str">
        <f t="shared" si="66"/>
        <v>-</v>
      </c>
    </row>
    <row r="328" spans="1:7" ht="12.75" customHeight="1" x14ac:dyDescent="0.2">
      <c r="A328" s="366">
        <v>722</v>
      </c>
      <c r="B328" s="367" t="s">
        <v>626</v>
      </c>
      <c r="C328" s="368" t="s">
        <v>627</v>
      </c>
      <c r="D328" s="369">
        <f t="shared" ref="D328:E328" si="72">SUM(D329:D336)</f>
        <v>0</v>
      </c>
      <c r="E328" s="369">
        <f t="shared" si="72"/>
        <v>0</v>
      </c>
      <c r="F328" s="370" t="str">
        <f t="shared" si="66"/>
        <v>-</v>
      </c>
    </row>
    <row r="329" spans="1:7" ht="12.75" customHeight="1" x14ac:dyDescent="0.2">
      <c r="A329" s="366">
        <v>7221</v>
      </c>
      <c r="B329" s="367" t="s">
        <v>628</v>
      </c>
      <c r="C329" s="368" t="s">
        <v>629</v>
      </c>
      <c r="D329" s="372"/>
      <c r="E329" s="372"/>
      <c r="F329" s="370" t="str">
        <f t="shared" si="66"/>
        <v>-</v>
      </c>
    </row>
    <row r="330" spans="1:7" ht="12.75" customHeight="1" x14ac:dyDescent="0.2">
      <c r="A330" s="366">
        <v>7222</v>
      </c>
      <c r="B330" s="367" t="s">
        <v>630</v>
      </c>
      <c r="C330" s="368" t="s">
        <v>631</v>
      </c>
      <c r="D330" s="372"/>
      <c r="E330" s="372"/>
      <c r="F330" s="370" t="str">
        <f t="shared" si="66"/>
        <v>-</v>
      </c>
    </row>
    <row r="331" spans="1:7" ht="12.75" customHeight="1" x14ac:dyDescent="0.2">
      <c r="A331" s="366">
        <v>7223</v>
      </c>
      <c r="B331" s="367" t="s">
        <v>632</v>
      </c>
      <c r="C331" s="368" t="s">
        <v>633</v>
      </c>
      <c r="D331" s="372"/>
      <c r="E331" s="372"/>
      <c r="F331" s="370" t="str">
        <f t="shared" si="66"/>
        <v>-</v>
      </c>
    </row>
    <row r="332" spans="1:7" ht="12.75" customHeight="1" x14ac:dyDescent="0.2">
      <c r="A332" s="366">
        <v>7224</v>
      </c>
      <c r="B332" s="367" t="s">
        <v>634</v>
      </c>
      <c r="C332" s="368" t="s">
        <v>635</v>
      </c>
      <c r="D332" s="372"/>
      <c r="E332" s="372"/>
      <c r="F332" s="370" t="str">
        <f t="shared" si="66"/>
        <v>-</v>
      </c>
    </row>
    <row r="333" spans="1:7" ht="12.75" customHeight="1" x14ac:dyDescent="0.2">
      <c r="A333" s="366">
        <v>7225</v>
      </c>
      <c r="B333" s="367" t="s">
        <v>3077</v>
      </c>
      <c r="C333" s="368" t="s">
        <v>636</v>
      </c>
      <c r="D333" s="372"/>
      <c r="E333" s="372"/>
      <c r="F333" s="370" t="str">
        <f t="shared" si="66"/>
        <v>-</v>
      </c>
      <c r="G333" s="371" t="s">
        <v>2970</v>
      </c>
    </row>
    <row r="334" spans="1:7" ht="12.75" customHeight="1" x14ac:dyDescent="0.2">
      <c r="A334" s="366">
        <v>7226</v>
      </c>
      <c r="B334" s="367" t="s">
        <v>637</v>
      </c>
      <c r="C334" s="368" t="s">
        <v>638</v>
      </c>
      <c r="D334" s="372"/>
      <c r="E334" s="372"/>
      <c r="F334" s="370" t="str">
        <f t="shared" si="66"/>
        <v>-</v>
      </c>
    </row>
    <row r="335" spans="1:7" ht="12.75" customHeight="1" x14ac:dyDescent="0.2">
      <c r="A335" s="366">
        <v>7227</v>
      </c>
      <c r="B335" s="367" t="s">
        <v>639</v>
      </c>
      <c r="C335" s="368" t="s">
        <v>640</v>
      </c>
      <c r="D335" s="372"/>
      <c r="E335" s="372"/>
      <c r="F335" s="370" t="str">
        <f t="shared" si="66"/>
        <v>-</v>
      </c>
    </row>
    <row r="336" spans="1:7" ht="12.75" customHeight="1" x14ac:dyDescent="0.2">
      <c r="A336" s="366" t="s">
        <v>641</v>
      </c>
      <c r="B336" s="367" t="s">
        <v>642</v>
      </c>
      <c r="C336" s="368" t="s">
        <v>641</v>
      </c>
      <c r="D336" s="372"/>
      <c r="E336" s="372"/>
      <c r="F336" s="370" t="str">
        <f t="shared" si="66"/>
        <v>-</v>
      </c>
    </row>
    <row r="337" spans="1:6" ht="12.75" customHeight="1" x14ac:dyDescent="0.2">
      <c r="A337" s="366">
        <v>723</v>
      </c>
      <c r="B337" s="373" t="s">
        <v>643</v>
      </c>
      <c r="C337" s="368" t="s">
        <v>644</v>
      </c>
      <c r="D337" s="369">
        <f t="shared" ref="D337:E337" si="73">SUM(D338:D341)</f>
        <v>0</v>
      </c>
      <c r="E337" s="369">
        <f t="shared" si="73"/>
        <v>0</v>
      </c>
      <c r="F337" s="370" t="str">
        <f t="shared" si="66"/>
        <v>-</v>
      </c>
    </row>
    <row r="338" spans="1:6" ht="12.75" customHeight="1" x14ac:dyDescent="0.2">
      <c r="A338" s="366">
        <v>7231</v>
      </c>
      <c r="B338" s="367" t="s">
        <v>645</v>
      </c>
      <c r="C338" s="368" t="s">
        <v>646</v>
      </c>
      <c r="D338" s="372"/>
      <c r="E338" s="372"/>
      <c r="F338" s="370" t="str">
        <f t="shared" si="66"/>
        <v>-</v>
      </c>
    </row>
    <row r="339" spans="1:6" ht="12.75" customHeight="1" x14ac:dyDescent="0.2">
      <c r="A339" s="366">
        <v>7232</v>
      </c>
      <c r="B339" s="367" t="s">
        <v>647</v>
      </c>
      <c r="C339" s="368" t="s">
        <v>648</v>
      </c>
      <c r="D339" s="372"/>
      <c r="E339" s="372"/>
      <c r="F339" s="370" t="str">
        <f t="shared" si="66"/>
        <v>-</v>
      </c>
    </row>
    <row r="340" spans="1:6" ht="12.75" customHeight="1" x14ac:dyDescent="0.2">
      <c r="A340" s="366">
        <v>7233</v>
      </c>
      <c r="B340" s="367" t="s">
        <v>649</v>
      </c>
      <c r="C340" s="368" t="s">
        <v>650</v>
      </c>
      <c r="D340" s="372"/>
      <c r="E340" s="372"/>
      <c r="F340" s="370" t="str">
        <f t="shared" si="66"/>
        <v>-</v>
      </c>
    </row>
    <row r="341" spans="1:6" ht="12.75" customHeight="1" x14ac:dyDescent="0.2">
      <c r="A341" s="366">
        <v>7234</v>
      </c>
      <c r="B341" s="373" t="s">
        <v>651</v>
      </c>
      <c r="C341" s="368" t="s">
        <v>652</v>
      </c>
      <c r="D341" s="372"/>
      <c r="E341" s="372"/>
      <c r="F341" s="370" t="str">
        <f t="shared" si="66"/>
        <v>-</v>
      </c>
    </row>
    <row r="342" spans="1:6" ht="24" x14ac:dyDescent="0.2">
      <c r="A342" s="366">
        <v>724</v>
      </c>
      <c r="B342" s="373" t="s">
        <v>653</v>
      </c>
      <c r="C342" s="368" t="s">
        <v>654</v>
      </c>
      <c r="D342" s="369">
        <f t="shared" ref="D342:E342" si="74">SUM(D343:D346)</f>
        <v>0</v>
      </c>
      <c r="E342" s="369">
        <f t="shared" si="74"/>
        <v>0</v>
      </c>
      <c r="F342" s="370" t="str">
        <f t="shared" si="66"/>
        <v>-</v>
      </c>
    </row>
    <row r="343" spans="1:6" ht="12.75" customHeight="1" x14ac:dyDescent="0.2">
      <c r="A343" s="366">
        <v>7241</v>
      </c>
      <c r="B343" s="367" t="s">
        <v>655</v>
      </c>
      <c r="C343" s="368" t="s">
        <v>656</v>
      </c>
      <c r="D343" s="372"/>
      <c r="E343" s="372"/>
      <c r="F343" s="370" t="str">
        <f t="shared" si="66"/>
        <v>-</v>
      </c>
    </row>
    <row r="344" spans="1:6" ht="12.75" customHeight="1" x14ac:dyDescent="0.2">
      <c r="A344" s="366">
        <v>7242</v>
      </c>
      <c r="B344" s="367" t="s">
        <v>657</v>
      </c>
      <c r="C344" s="368" t="s">
        <v>658</v>
      </c>
      <c r="D344" s="372"/>
      <c r="E344" s="372"/>
      <c r="F344" s="370" t="str">
        <f t="shared" si="66"/>
        <v>-</v>
      </c>
    </row>
    <row r="345" spans="1:6" ht="12.75" customHeight="1" x14ac:dyDescent="0.2">
      <c r="A345" s="366">
        <v>7243</v>
      </c>
      <c r="B345" s="367" t="s">
        <v>659</v>
      </c>
      <c r="C345" s="368" t="s">
        <v>660</v>
      </c>
      <c r="D345" s="372"/>
      <c r="E345" s="372"/>
      <c r="F345" s="370" t="str">
        <f t="shared" si="66"/>
        <v>-</v>
      </c>
    </row>
    <row r="346" spans="1:6" ht="12.75" customHeight="1" x14ac:dyDescent="0.2">
      <c r="A346" s="366">
        <v>7244</v>
      </c>
      <c r="B346" s="367" t="s">
        <v>661</v>
      </c>
      <c r="C346" s="368" t="s">
        <v>662</v>
      </c>
      <c r="D346" s="372"/>
      <c r="E346" s="372"/>
      <c r="F346" s="370" t="str">
        <f t="shared" si="66"/>
        <v>-</v>
      </c>
    </row>
    <row r="347" spans="1:6" ht="12.75" customHeight="1" x14ac:dyDescent="0.2">
      <c r="A347" s="366">
        <v>725</v>
      </c>
      <c r="B347" s="367" t="s">
        <v>663</v>
      </c>
      <c r="C347" s="368" t="s">
        <v>664</v>
      </c>
      <c r="D347" s="369">
        <f t="shared" ref="D347:E347" si="75">SUM(D348:D349)</f>
        <v>0</v>
      </c>
      <c r="E347" s="369">
        <f t="shared" si="75"/>
        <v>0</v>
      </c>
      <c r="F347" s="370" t="str">
        <f t="shared" si="66"/>
        <v>-</v>
      </c>
    </row>
    <row r="348" spans="1:6" ht="12.75" customHeight="1" x14ac:dyDescent="0.2">
      <c r="A348" s="366">
        <v>7251</v>
      </c>
      <c r="B348" s="367" t="s">
        <v>665</v>
      </c>
      <c r="C348" s="368" t="s">
        <v>666</v>
      </c>
      <c r="D348" s="372"/>
      <c r="E348" s="372"/>
      <c r="F348" s="370" t="str">
        <f t="shared" si="66"/>
        <v>-</v>
      </c>
    </row>
    <row r="349" spans="1:6" ht="12.75" customHeight="1" x14ac:dyDescent="0.2">
      <c r="A349" s="366">
        <v>7252</v>
      </c>
      <c r="B349" s="367" t="s">
        <v>667</v>
      </c>
      <c r="C349" s="368" t="s">
        <v>668</v>
      </c>
      <c r="D349" s="372"/>
      <c r="E349" s="372"/>
      <c r="F349" s="370" t="str">
        <f t="shared" si="66"/>
        <v>-</v>
      </c>
    </row>
    <row r="350" spans="1:6" ht="12.75" customHeight="1" x14ac:dyDescent="0.2">
      <c r="A350" s="366">
        <v>726</v>
      </c>
      <c r="B350" s="367" t="s">
        <v>669</v>
      </c>
      <c r="C350" s="368" t="s">
        <v>670</v>
      </c>
      <c r="D350" s="369">
        <f t="shared" ref="D350:E350" si="76">SUM(D351:D354)</f>
        <v>0</v>
      </c>
      <c r="E350" s="369">
        <f t="shared" si="76"/>
        <v>0</v>
      </c>
      <c r="F350" s="370" t="str">
        <f t="shared" si="66"/>
        <v>-</v>
      </c>
    </row>
    <row r="351" spans="1:6" ht="12.75" customHeight="1" x14ac:dyDescent="0.2">
      <c r="A351" s="366">
        <v>7261</v>
      </c>
      <c r="B351" s="367" t="s">
        <v>671</v>
      </c>
      <c r="C351" s="368" t="s">
        <v>672</v>
      </c>
      <c r="D351" s="372"/>
      <c r="E351" s="372"/>
      <c r="F351" s="370" t="str">
        <f t="shared" si="66"/>
        <v>-</v>
      </c>
    </row>
    <row r="352" spans="1:6" ht="12.75" customHeight="1" x14ac:dyDescent="0.2">
      <c r="A352" s="366">
        <v>7262</v>
      </c>
      <c r="B352" s="367" t="s">
        <v>673</v>
      </c>
      <c r="C352" s="368" t="s">
        <v>674</v>
      </c>
      <c r="D352" s="372"/>
      <c r="E352" s="372"/>
      <c r="F352" s="370" t="str">
        <f t="shared" si="66"/>
        <v>-</v>
      </c>
    </row>
    <row r="353" spans="1:6" ht="12.75" customHeight="1" x14ac:dyDescent="0.2">
      <c r="A353" s="366">
        <v>7263</v>
      </c>
      <c r="B353" s="367" t="s">
        <v>675</v>
      </c>
      <c r="C353" s="368" t="s">
        <v>676</v>
      </c>
      <c r="D353" s="372"/>
      <c r="E353" s="372"/>
      <c r="F353" s="370" t="str">
        <f t="shared" si="66"/>
        <v>-</v>
      </c>
    </row>
    <row r="354" spans="1:6" ht="12.75" customHeight="1" x14ac:dyDescent="0.2">
      <c r="A354" s="366">
        <v>7264</v>
      </c>
      <c r="B354" s="367" t="s">
        <v>677</v>
      </c>
      <c r="C354" s="368" t="s">
        <v>678</v>
      </c>
      <c r="D354" s="372"/>
      <c r="E354" s="372"/>
      <c r="F354" s="370" t="str">
        <f t="shared" si="66"/>
        <v>-</v>
      </c>
    </row>
    <row r="355" spans="1:6" ht="24" x14ac:dyDescent="0.2">
      <c r="A355" s="366">
        <v>73</v>
      </c>
      <c r="B355" s="367" t="s">
        <v>679</v>
      </c>
      <c r="C355" s="368" t="s">
        <v>680</v>
      </c>
      <c r="D355" s="369">
        <f t="shared" ref="D355:E355" si="77">D356</f>
        <v>0</v>
      </c>
      <c r="E355" s="369">
        <f t="shared" si="77"/>
        <v>0</v>
      </c>
      <c r="F355" s="370" t="str">
        <f t="shared" si="66"/>
        <v>-</v>
      </c>
    </row>
    <row r="356" spans="1:6" ht="24" x14ac:dyDescent="0.2">
      <c r="A356" s="366">
        <v>731</v>
      </c>
      <c r="B356" s="367" t="s">
        <v>681</v>
      </c>
      <c r="C356" s="368" t="s">
        <v>682</v>
      </c>
      <c r="D356" s="369">
        <f t="shared" ref="D356:E356" si="78">SUM(D357:D358)</f>
        <v>0</v>
      </c>
      <c r="E356" s="369">
        <f t="shared" si="78"/>
        <v>0</v>
      </c>
      <c r="F356" s="370" t="str">
        <f t="shared" si="66"/>
        <v>-</v>
      </c>
    </row>
    <row r="357" spans="1:6" ht="12.75" customHeight="1" x14ac:dyDescent="0.2">
      <c r="A357" s="366">
        <v>7311</v>
      </c>
      <c r="B357" s="367" t="s">
        <v>683</v>
      </c>
      <c r="C357" s="368" t="s">
        <v>684</v>
      </c>
      <c r="D357" s="372"/>
      <c r="E357" s="372"/>
      <c r="F357" s="370" t="str">
        <f t="shared" si="66"/>
        <v>-</v>
      </c>
    </row>
    <row r="358" spans="1:6" ht="12.75" customHeight="1" x14ac:dyDescent="0.2">
      <c r="A358" s="366">
        <v>7312</v>
      </c>
      <c r="B358" s="367" t="s">
        <v>685</v>
      </c>
      <c r="C358" s="368" t="s">
        <v>686</v>
      </c>
      <c r="D358" s="372"/>
      <c r="E358" s="372"/>
      <c r="F358" s="370" t="str">
        <f t="shared" si="66"/>
        <v>-</v>
      </c>
    </row>
    <row r="359" spans="1:6" ht="12.75" customHeight="1" x14ac:dyDescent="0.2">
      <c r="A359" s="366">
        <v>74</v>
      </c>
      <c r="B359" s="367" t="s">
        <v>687</v>
      </c>
      <c r="C359" s="368" t="s">
        <v>688</v>
      </c>
      <c r="D359" s="369">
        <f t="shared" ref="D359:E359" si="79">D360</f>
        <v>0</v>
      </c>
      <c r="E359" s="369">
        <f t="shared" si="79"/>
        <v>0</v>
      </c>
      <c r="F359" s="370" t="str">
        <f t="shared" si="66"/>
        <v>-</v>
      </c>
    </row>
    <row r="360" spans="1:6" ht="12.75" customHeight="1" x14ac:dyDescent="0.2">
      <c r="A360" s="366">
        <v>741</v>
      </c>
      <c r="B360" s="367" t="s">
        <v>689</v>
      </c>
      <c r="C360" s="368" t="s">
        <v>690</v>
      </c>
      <c r="D360" s="372"/>
      <c r="E360" s="372"/>
      <c r="F360" s="370" t="str">
        <f t="shared" si="66"/>
        <v>-</v>
      </c>
    </row>
    <row r="361" spans="1:6" ht="12.75" customHeight="1" x14ac:dyDescent="0.2">
      <c r="A361" s="366">
        <v>4</v>
      </c>
      <c r="B361" s="367" t="s">
        <v>691</v>
      </c>
      <c r="C361" s="368" t="s">
        <v>692</v>
      </c>
      <c r="D361" s="369">
        <f t="shared" ref="D361:E361" si="80">D362+D374+D407+D411+D413</f>
        <v>0</v>
      </c>
      <c r="E361" s="369">
        <f t="shared" si="80"/>
        <v>0</v>
      </c>
      <c r="F361" s="370" t="str">
        <f t="shared" si="66"/>
        <v>-</v>
      </c>
    </row>
    <row r="362" spans="1:6" ht="12.75" customHeight="1" x14ac:dyDescent="0.2">
      <c r="A362" s="366">
        <v>41</v>
      </c>
      <c r="B362" s="367" t="s">
        <v>693</v>
      </c>
      <c r="C362" s="368" t="s">
        <v>694</v>
      </c>
      <c r="D362" s="369">
        <f t="shared" ref="D362:E362" si="81">D363+D367</f>
        <v>0</v>
      </c>
      <c r="E362" s="369">
        <f t="shared" si="81"/>
        <v>0</v>
      </c>
      <c r="F362" s="370" t="str">
        <f t="shared" si="66"/>
        <v>-</v>
      </c>
    </row>
    <row r="363" spans="1:6" ht="12.75" customHeight="1" x14ac:dyDescent="0.2">
      <c r="A363" s="366">
        <v>411</v>
      </c>
      <c r="B363" s="367" t="s">
        <v>695</v>
      </c>
      <c r="C363" s="368" t="s">
        <v>696</v>
      </c>
      <c r="D363" s="369">
        <f t="shared" ref="D363:E363" si="82">SUM(D364:D366)</f>
        <v>0</v>
      </c>
      <c r="E363" s="369">
        <f t="shared" si="82"/>
        <v>0</v>
      </c>
      <c r="F363" s="370" t="str">
        <f t="shared" si="66"/>
        <v>-</v>
      </c>
    </row>
    <row r="364" spans="1:6" ht="12.75" customHeight="1" x14ac:dyDescent="0.2">
      <c r="A364" s="366">
        <v>4111</v>
      </c>
      <c r="B364" s="367" t="s">
        <v>594</v>
      </c>
      <c r="C364" s="368" t="s">
        <v>697</v>
      </c>
      <c r="D364" s="372"/>
      <c r="E364" s="372"/>
      <c r="F364" s="370" t="str">
        <f t="shared" si="66"/>
        <v>-</v>
      </c>
    </row>
    <row r="365" spans="1:6" ht="12.75" customHeight="1" x14ac:dyDescent="0.2">
      <c r="A365" s="366">
        <v>4112</v>
      </c>
      <c r="B365" s="367" t="s">
        <v>596</v>
      </c>
      <c r="C365" s="368" t="s">
        <v>698</v>
      </c>
      <c r="D365" s="372"/>
      <c r="E365" s="372"/>
      <c r="F365" s="370" t="str">
        <f t="shared" si="66"/>
        <v>-</v>
      </c>
    </row>
    <row r="366" spans="1:6" ht="12.75" customHeight="1" x14ac:dyDescent="0.2">
      <c r="A366" s="366">
        <v>4113</v>
      </c>
      <c r="B366" s="367" t="s">
        <v>699</v>
      </c>
      <c r="C366" s="368" t="s">
        <v>700</v>
      </c>
      <c r="D366" s="372"/>
      <c r="E366" s="372"/>
      <c r="F366" s="370" t="str">
        <f t="shared" si="66"/>
        <v>-</v>
      </c>
    </row>
    <row r="367" spans="1:6" ht="12.75" customHeight="1" x14ac:dyDescent="0.2">
      <c r="A367" s="366">
        <v>412</v>
      </c>
      <c r="B367" s="367" t="s">
        <v>701</v>
      </c>
      <c r="C367" s="368" t="s">
        <v>702</v>
      </c>
      <c r="D367" s="369">
        <f t="shared" ref="D367:E367" si="83">SUM(D368:D373)</f>
        <v>0</v>
      </c>
      <c r="E367" s="369">
        <f t="shared" si="83"/>
        <v>0</v>
      </c>
      <c r="F367" s="370" t="str">
        <f t="shared" si="66"/>
        <v>-</v>
      </c>
    </row>
    <row r="368" spans="1:6" ht="12.75" customHeight="1" x14ac:dyDescent="0.2">
      <c r="A368" s="366">
        <v>4121</v>
      </c>
      <c r="B368" s="367" t="s">
        <v>602</v>
      </c>
      <c r="C368" s="368" t="s">
        <v>703</v>
      </c>
      <c r="D368" s="372"/>
      <c r="E368" s="372"/>
      <c r="F368" s="370" t="str">
        <f t="shared" si="66"/>
        <v>-</v>
      </c>
    </row>
    <row r="369" spans="1:6" ht="12.75" customHeight="1" x14ac:dyDescent="0.2">
      <c r="A369" s="366">
        <v>4122</v>
      </c>
      <c r="B369" s="367" t="s">
        <v>604</v>
      </c>
      <c r="C369" s="368" t="s">
        <v>704</v>
      </c>
      <c r="D369" s="372"/>
      <c r="E369" s="372"/>
      <c r="F369" s="370" t="str">
        <f t="shared" si="66"/>
        <v>-</v>
      </c>
    </row>
    <row r="370" spans="1:6" ht="12.75" customHeight="1" x14ac:dyDescent="0.2">
      <c r="A370" s="366">
        <v>4123</v>
      </c>
      <c r="B370" s="367" t="s">
        <v>606</v>
      </c>
      <c r="C370" s="368" t="s">
        <v>705</v>
      </c>
      <c r="D370" s="372"/>
      <c r="E370" s="372"/>
      <c r="F370" s="370" t="str">
        <f t="shared" si="66"/>
        <v>-</v>
      </c>
    </row>
    <row r="371" spans="1:6" ht="12.75" customHeight="1" x14ac:dyDescent="0.2">
      <c r="A371" s="366">
        <v>4124</v>
      </c>
      <c r="B371" s="367" t="s">
        <v>608</v>
      </c>
      <c r="C371" s="368" t="s">
        <v>706</v>
      </c>
      <c r="D371" s="372"/>
      <c r="E371" s="372"/>
      <c r="F371" s="370" t="str">
        <f t="shared" si="66"/>
        <v>-</v>
      </c>
    </row>
    <row r="372" spans="1:6" ht="12.75" customHeight="1" x14ac:dyDescent="0.2">
      <c r="A372" s="366">
        <v>4125</v>
      </c>
      <c r="B372" s="367" t="s">
        <v>610</v>
      </c>
      <c r="C372" s="368" t="s">
        <v>707</v>
      </c>
      <c r="D372" s="372"/>
      <c r="E372" s="372"/>
      <c r="F372" s="370" t="str">
        <f t="shared" si="66"/>
        <v>-</v>
      </c>
    </row>
    <row r="373" spans="1:6" ht="12.75" customHeight="1" x14ac:dyDescent="0.2">
      <c r="A373" s="366">
        <v>4126</v>
      </c>
      <c r="B373" s="367" t="s">
        <v>612</v>
      </c>
      <c r="C373" s="368" t="s">
        <v>708</v>
      </c>
      <c r="D373" s="372"/>
      <c r="E373" s="372"/>
      <c r="F373" s="370" t="str">
        <f t="shared" si="66"/>
        <v>-</v>
      </c>
    </row>
    <row r="374" spans="1:6" ht="24" x14ac:dyDescent="0.2">
      <c r="A374" s="366">
        <v>42</v>
      </c>
      <c r="B374" s="373" t="s">
        <v>709</v>
      </c>
      <c r="C374" s="368" t="s">
        <v>710</v>
      </c>
      <c r="D374" s="369">
        <f t="shared" ref="D374:E374" si="84">D375+D380+D389+D394+D399+D402</f>
        <v>0</v>
      </c>
      <c r="E374" s="369">
        <f t="shared" si="84"/>
        <v>0</v>
      </c>
      <c r="F374" s="370" t="str">
        <f t="shared" si="66"/>
        <v>-</v>
      </c>
    </row>
    <row r="375" spans="1:6" ht="12.75" customHeight="1" x14ac:dyDescent="0.2">
      <c r="A375" s="366">
        <v>421</v>
      </c>
      <c r="B375" s="367" t="s">
        <v>711</v>
      </c>
      <c r="C375" s="368" t="s">
        <v>712</v>
      </c>
      <c r="D375" s="369">
        <f t="shared" ref="D375:E375" si="85">SUM(D376:D379)</f>
        <v>0</v>
      </c>
      <c r="E375" s="369">
        <f t="shared" si="85"/>
        <v>0</v>
      </c>
      <c r="F375" s="370" t="str">
        <f t="shared" si="66"/>
        <v>-</v>
      </c>
    </row>
    <row r="376" spans="1:6" ht="12.75" customHeight="1" x14ac:dyDescent="0.2">
      <c r="A376" s="366">
        <v>4211</v>
      </c>
      <c r="B376" s="367" t="s">
        <v>618</v>
      </c>
      <c r="C376" s="368" t="s">
        <v>713</v>
      </c>
      <c r="D376" s="372"/>
      <c r="E376" s="372"/>
      <c r="F376" s="370" t="str">
        <f t="shared" si="66"/>
        <v>-</v>
      </c>
    </row>
    <row r="377" spans="1:6" ht="12.75" customHeight="1" x14ac:dyDescent="0.2">
      <c r="A377" s="366">
        <v>4212</v>
      </c>
      <c r="B377" s="367" t="s">
        <v>620</v>
      </c>
      <c r="C377" s="368" t="s">
        <v>714</v>
      </c>
      <c r="D377" s="372"/>
      <c r="E377" s="372"/>
      <c r="F377" s="370" t="str">
        <f t="shared" si="66"/>
        <v>-</v>
      </c>
    </row>
    <row r="378" spans="1:6" ht="12.75" customHeight="1" x14ac:dyDescent="0.2">
      <c r="A378" s="366">
        <v>4213</v>
      </c>
      <c r="B378" s="367" t="s">
        <v>622</v>
      </c>
      <c r="C378" s="368" t="s">
        <v>715</v>
      </c>
      <c r="D378" s="372"/>
      <c r="E378" s="372"/>
      <c r="F378" s="370" t="str">
        <f t="shared" si="66"/>
        <v>-</v>
      </c>
    </row>
    <row r="379" spans="1:6" ht="12.75" customHeight="1" x14ac:dyDescent="0.2">
      <c r="A379" s="366">
        <v>4214</v>
      </c>
      <c r="B379" s="367" t="s">
        <v>624</v>
      </c>
      <c r="C379" s="368" t="s">
        <v>716</v>
      </c>
      <c r="D379" s="372"/>
      <c r="E379" s="372"/>
      <c r="F379" s="370" t="str">
        <f t="shared" si="66"/>
        <v>-</v>
      </c>
    </row>
    <row r="380" spans="1:6" ht="12.75" customHeight="1" x14ac:dyDescent="0.2">
      <c r="A380" s="366">
        <v>422</v>
      </c>
      <c r="B380" s="367" t="s">
        <v>717</v>
      </c>
      <c r="C380" s="368" t="s">
        <v>718</v>
      </c>
      <c r="D380" s="369">
        <f t="shared" ref="D380:E380" si="86">SUM(D381:D388)</f>
        <v>0</v>
      </c>
      <c r="E380" s="369">
        <f t="shared" si="86"/>
        <v>0</v>
      </c>
      <c r="F380" s="370" t="str">
        <f t="shared" si="66"/>
        <v>-</v>
      </c>
    </row>
    <row r="381" spans="1:6" ht="12.75" customHeight="1" x14ac:dyDescent="0.2">
      <c r="A381" s="366">
        <v>4221</v>
      </c>
      <c r="B381" s="367" t="s">
        <v>628</v>
      </c>
      <c r="C381" s="368" t="s">
        <v>719</v>
      </c>
      <c r="D381" s="372"/>
      <c r="E381" s="372"/>
      <c r="F381" s="370" t="str">
        <f t="shared" si="66"/>
        <v>-</v>
      </c>
    </row>
    <row r="382" spans="1:6" ht="12.75" customHeight="1" x14ac:dyDescent="0.2">
      <c r="A382" s="366">
        <v>4222</v>
      </c>
      <c r="B382" s="367" t="s">
        <v>720</v>
      </c>
      <c r="C382" s="368" t="s">
        <v>721</v>
      </c>
      <c r="D382" s="372"/>
      <c r="E382" s="372"/>
      <c r="F382" s="370" t="str">
        <f t="shared" si="66"/>
        <v>-</v>
      </c>
    </row>
    <row r="383" spans="1:6" ht="12.75" customHeight="1" x14ac:dyDescent="0.2">
      <c r="A383" s="366">
        <v>4223</v>
      </c>
      <c r="B383" s="367" t="s">
        <v>632</v>
      </c>
      <c r="C383" s="368" t="s">
        <v>722</v>
      </c>
      <c r="D383" s="372"/>
      <c r="E383" s="372"/>
      <c r="F383" s="370" t="str">
        <f t="shared" si="66"/>
        <v>-</v>
      </c>
    </row>
    <row r="384" spans="1:6" ht="12.75" customHeight="1" x14ac:dyDescent="0.2">
      <c r="A384" s="366">
        <v>4224</v>
      </c>
      <c r="B384" s="367" t="s">
        <v>634</v>
      </c>
      <c r="C384" s="368" t="s">
        <v>723</v>
      </c>
      <c r="D384" s="372"/>
      <c r="E384" s="372"/>
      <c r="F384" s="370" t="str">
        <f t="shared" si="66"/>
        <v>-</v>
      </c>
    </row>
    <row r="385" spans="1:7" ht="12.75" customHeight="1" x14ac:dyDescent="0.2">
      <c r="A385" s="366">
        <v>4225</v>
      </c>
      <c r="B385" s="367" t="s">
        <v>3077</v>
      </c>
      <c r="C385" s="368" t="s">
        <v>724</v>
      </c>
      <c r="D385" s="372"/>
      <c r="E385" s="372"/>
      <c r="F385" s="370" t="str">
        <f t="shared" si="66"/>
        <v>-</v>
      </c>
      <c r="G385" s="371" t="s">
        <v>2970</v>
      </c>
    </row>
    <row r="386" spans="1:7" ht="12.75" customHeight="1" x14ac:dyDescent="0.2">
      <c r="A386" s="366">
        <v>4226</v>
      </c>
      <c r="B386" s="367" t="s">
        <v>637</v>
      </c>
      <c r="C386" s="368" t="s">
        <v>725</v>
      </c>
      <c r="D386" s="372"/>
      <c r="E386" s="372"/>
      <c r="F386" s="370" t="str">
        <f t="shared" si="66"/>
        <v>-</v>
      </c>
    </row>
    <row r="387" spans="1:7" ht="12.75" customHeight="1" x14ac:dyDescent="0.2">
      <c r="A387" s="366">
        <v>4227</v>
      </c>
      <c r="B387" s="373" t="s">
        <v>639</v>
      </c>
      <c r="C387" s="368" t="s">
        <v>726</v>
      </c>
      <c r="D387" s="372"/>
      <c r="E387" s="372"/>
      <c r="F387" s="370" t="str">
        <f t="shared" si="66"/>
        <v>-</v>
      </c>
    </row>
    <row r="388" spans="1:7" ht="12.75" customHeight="1" x14ac:dyDescent="0.2">
      <c r="A388" s="366" t="s">
        <v>727</v>
      </c>
      <c r="B388" s="373" t="s">
        <v>642</v>
      </c>
      <c r="C388" s="368" t="s">
        <v>727</v>
      </c>
      <c r="D388" s="372"/>
      <c r="E388" s="372"/>
      <c r="F388" s="370" t="str">
        <f t="shared" si="66"/>
        <v>-</v>
      </c>
    </row>
    <row r="389" spans="1:7" ht="12.75" customHeight="1" x14ac:dyDescent="0.2">
      <c r="A389" s="366">
        <v>423</v>
      </c>
      <c r="B389" s="367" t="s">
        <v>728</v>
      </c>
      <c r="C389" s="368" t="s">
        <v>729</v>
      </c>
      <c r="D389" s="369">
        <f t="shared" ref="D389:E389" si="87">SUM(D390:D393)</f>
        <v>0</v>
      </c>
      <c r="E389" s="369">
        <f t="shared" si="87"/>
        <v>0</v>
      </c>
      <c r="F389" s="370" t="str">
        <f t="shared" si="66"/>
        <v>-</v>
      </c>
    </row>
    <row r="390" spans="1:7" ht="12.75" customHeight="1" x14ac:dyDescent="0.2">
      <c r="A390" s="366">
        <v>4231</v>
      </c>
      <c r="B390" s="367" t="s">
        <v>645</v>
      </c>
      <c r="C390" s="368" t="s">
        <v>730</v>
      </c>
      <c r="D390" s="372"/>
      <c r="E390" s="372"/>
      <c r="F390" s="370" t="str">
        <f t="shared" si="66"/>
        <v>-</v>
      </c>
    </row>
    <row r="391" spans="1:7" ht="12.75" customHeight="1" x14ac:dyDescent="0.2">
      <c r="A391" s="366">
        <v>4232</v>
      </c>
      <c r="B391" s="367" t="s">
        <v>647</v>
      </c>
      <c r="C391" s="368" t="s">
        <v>731</v>
      </c>
      <c r="D391" s="372"/>
      <c r="E391" s="372"/>
      <c r="F391" s="370" t="str">
        <f t="shared" si="66"/>
        <v>-</v>
      </c>
    </row>
    <row r="392" spans="1:7" ht="12.75" customHeight="1" x14ac:dyDescent="0.2">
      <c r="A392" s="366">
        <v>4233</v>
      </c>
      <c r="B392" s="367" t="s">
        <v>649</v>
      </c>
      <c r="C392" s="368" t="s">
        <v>732</v>
      </c>
      <c r="D392" s="372"/>
      <c r="E392" s="372"/>
      <c r="F392" s="370" t="str">
        <f t="shared" si="66"/>
        <v>-</v>
      </c>
    </row>
    <row r="393" spans="1:7" ht="12.75" customHeight="1" x14ac:dyDescent="0.2">
      <c r="A393" s="366">
        <v>4234</v>
      </c>
      <c r="B393" s="373" t="s">
        <v>651</v>
      </c>
      <c r="C393" s="368" t="s">
        <v>733</v>
      </c>
      <c r="D393" s="372"/>
      <c r="E393" s="372"/>
      <c r="F393" s="370" t="str">
        <f t="shared" si="66"/>
        <v>-</v>
      </c>
    </row>
    <row r="394" spans="1:7" ht="12.75" customHeight="1" x14ac:dyDescent="0.2">
      <c r="A394" s="366">
        <v>424</v>
      </c>
      <c r="B394" s="367" t="s">
        <v>734</v>
      </c>
      <c r="C394" s="368" t="s">
        <v>735</v>
      </c>
      <c r="D394" s="369">
        <f t="shared" ref="D394:E394" si="88">SUM(D395:D398)</f>
        <v>0</v>
      </c>
      <c r="E394" s="369">
        <f t="shared" si="88"/>
        <v>0</v>
      </c>
      <c r="F394" s="370" t="str">
        <f t="shared" si="66"/>
        <v>-</v>
      </c>
    </row>
    <row r="395" spans="1:7" ht="12.75" customHeight="1" x14ac:dyDescent="0.2">
      <c r="A395" s="366">
        <v>4241</v>
      </c>
      <c r="B395" s="367" t="s">
        <v>736</v>
      </c>
      <c r="C395" s="368" t="s">
        <v>737</v>
      </c>
      <c r="D395" s="372"/>
      <c r="E395" s="372"/>
      <c r="F395" s="370" t="str">
        <f t="shared" si="66"/>
        <v>-</v>
      </c>
    </row>
    <row r="396" spans="1:7" ht="12.75" customHeight="1" x14ac:dyDescent="0.2">
      <c r="A396" s="366">
        <v>4242</v>
      </c>
      <c r="B396" s="367" t="s">
        <v>657</v>
      </c>
      <c r="C396" s="368" t="s">
        <v>738</v>
      </c>
      <c r="D396" s="372"/>
      <c r="E396" s="372"/>
      <c r="F396" s="370" t="str">
        <f t="shared" si="66"/>
        <v>-</v>
      </c>
    </row>
    <row r="397" spans="1:7" ht="12.75" customHeight="1" x14ac:dyDescent="0.2">
      <c r="A397" s="366">
        <v>4243</v>
      </c>
      <c r="B397" s="367" t="s">
        <v>659</v>
      </c>
      <c r="C397" s="368" t="s">
        <v>739</v>
      </c>
      <c r="D397" s="372"/>
      <c r="E397" s="372"/>
      <c r="F397" s="370" t="str">
        <f t="shared" si="66"/>
        <v>-</v>
      </c>
    </row>
    <row r="398" spans="1:7" ht="12.75" customHeight="1" x14ac:dyDescent="0.2">
      <c r="A398" s="366">
        <v>4244</v>
      </c>
      <c r="B398" s="367" t="s">
        <v>661</v>
      </c>
      <c r="C398" s="368" t="s">
        <v>740</v>
      </c>
      <c r="D398" s="372"/>
      <c r="E398" s="372"/>
      <c r="F398" s="370" t="str">
        <f t="shared" si="66"/>
        <v>-</v>
      </c>
    </row>
    <row r="399" spans="1:7" ht="12.75" customHeight="1" x14ac:dyDescent="0.2">
      <c r="A399" s="366">
        <v>425</v>
      </c>
      <c r="B399" s="367" t="s">
        <v>741</v>
      </c>
      <c r="C399" s="368" t="s">
        <v>742</v>
      </c>
      <c r="D399" s="369">
        <f t="shared" ref="D399:E399" si="89">SUM(D400:D401)</f>
        <v>0</v>
      </c>
      <c r="E399" s="369">
        <f t="shared" si="89"/>
        <v>0</v>
      </c>
      <c r="F399" s="370" t="str">
        <f t="shared" si="66"/>
        <v>-</v>
      </c>
    </row>
    <row r="400" spans="1:7" ht="12.75" customHeight="1" x14ac:dyDescent="0.2">
      <c r="A400" s="366">
        <v>4251</v>
      </c>
      <c r="B400" s="367" t="s">
        <v>743</v>
      </c>
      <c r="C400" s="368" t="s">
        <v>744</v>
      </c>
      <c r="D400" s="372"/>
      <c r="E400" s="372"/>
      <c r="F400" s="370" t="str">
        <f t="shared" si="66"/>
        <v>-</v>
      </c>
    </row>
    <row r="401" spans="1:6" ht="12.75" customHeight="1" x14ac:dyDescent="0.2">
      <c r="A401" s="366">
        <v>4252</v>
      </c>
      <c r="B401" s="367" t="s">
        <v>667</v>
      </c>
      <c r="C401" s="368" t="s">
        <v>745</v>
      </c>
      <c r="D401" s="372"/>
      <c r="E401" s="372"/>
      <c r="F401" s="370" t="str">
        <f t="shared" si="66"/>
        <v>-</v>
      </c>
    </row>
    <row r="402" spans="1:6" ht="12.75" customHeight="1" x14ac:dyDescent="0.2">
      <c r="A402" s="366">
        <v>426</v>
      </c>
      <c r="B402" s="367" t="s">
        <v>746</v>
      </c>
      <c r="C402" s="368" t="s">
        <v>747</v>
      </c>
      <c r="D402" s="369">
        <f t="shared" ref="D402:E402" si="90">SUM(D403:D406)</f>
        <v>0</v>
      </c>
      <c r="E402" s="369">
        <f t="shared" si="90"/>
        <v>0</v>
      </c>
      <c r="F402" s="370" t="str">
        <f t="shared" si="66"/>
        <v>-</v>
      </c>
    </row>
    <row r="403" spans="1:6" ht="12.75" customHeight="1" x14ac:dyDescent="0.2">
      <c r="A403" s="366">
        <v>4261</v>
      </c>
      <c r="B403" s="367" t="s">
        <v>671</v>
      </c>
      <c r="C403" s="368" t="s">
        <v>748</v>
      </c>
      <c r="D403" s="372"/>
      <c r="E403" s="372"/>
      <c r="F403" s="370" t="str">
        <f t="shared" si="66"/>
        <v>-</v>
      </c>
    </row>
    <row r="404" spans="1:6" ht="12.75" customHeight="1" x14ac:dyDescent="0.2">
      <c r="A404" s="366">
        <v>4262</v>
      </c>
      <c r="B404" s="367" t="s">
        <v>673</v>
      </c>
      <c r="C404" s="368" t="s">
        <v>749</v>
      </c>
      <c r="D404" s="372"/>
      <c r="E404" s="372"/>
      <c r="F404" s="370" t="str">
        <f t="shared" si="66"/>
        <v>-</v>
      </c>
    </row>
    <row r="405" spans="1:6" ht="12.75" customHeight="1" x14ac:dyDescent="0.2">
      <c r="A405" s="366">
        <v>4263</v>
      </c>
      <c r="B405" s="367" t="s">
        <v>675</v>
      </c>
      <c r="C405" s="368" t="s">
        <v>750</v>
      </c>
      <c r="D405" s="372"/>
      <c r="E405" s="372"/>
      <c r="F405" s="370" t="str">
        <f t="shared" si="66"/>
        <v>-</v>
      </c>
    </row>
    <row r="406" spans="1:6" ht="12.75" customHeight="1" x14ac:dyDescent="0.2">
      <c r="A406" s="366">
        <v>4264</v>
      </c>
      <c r="B406" s="367" t="s">
        <v>677</v>
      </c>
      <c r="C406" s="368" t="s">
        <v>751</v>
      </c>
      <c r="D406" s="372"/>
      <c r="E406" s="372"/>
      <c r="F406" s="370" t="str">
        <f t="shared" si="66"/>
        <v>-</v>
      </c>
    </row>
    <row r="407" spans="1:6" ht="24" x14ac:dyDescent="0.2">
      <c r="A407" s="366">
        <v>43</v>
      </c>
      <c r="B407" s="367" t="s">
        <v>752</v>
      </c>
      <c r="C407" s="368" t="s">
        <v>753</v>
      </c>
      <c r="D407" s="369">
        <f t="shared" ref="D407:E407" si="91">D408</f>
        <v>0</v>
      </c>
      <c r="E407" s="369">
        <f t="shared" si="91"/>
        <v>0</v>
      </c>
      <c r="F407" s="370" t="str">
        <f t="shared" si="66"/>
        <v>-</v>
      </c>
    </row>
    <row r="408" spans="1:6" ht="12.75" customHeight="1" x14ac:dyDescent="0.2">
      <c r="A408" s="366">
        <v>431</v>
      </c>
      <c r="B408" s="367" t="s">
        <v>754</v>
      </c>
      <c r="C408" s="368" t="s">
        <v>755</v>
      </c>
      <c r="D408" s="369">
        <f t="shared" ref="D408:E408" si="92">SUM(D409:D410)</f>
        <v>0</v>
      </c>
      <c r="E408" s="369">
        <f t="shared" si="92"/>
        <v>0</v>
      </c>
      <c r="F408" s="370" t="str">
        <f t="shared" si="66"/>
        <v>-</v>
      </c>
    </row>
    <row r="409" spans="1:6" ht="12.75" customHeight="1" x14ac:dyDescent="0.2">
      <c r="A409" s="366">
        <v>4311</v>
      </c>
      <c r="B409" s="367" t="s">
        <v>683</v>
      </c>
      <c r="C409" s="368" t="s">
        <v>756</v>
      </c>
      <c r="D409" s="372"/>
      <c r="E409" s="372"/>
      <c r="F409" s="370" t="str">
        <f t="shared" si="66"/>
        <v>-</v>
      </c>
    </row>
    <row r="410" spans="1:6" ht="12.75" customHeight="1" x14ac:dyDescent="0.2">
      <c r="A410" s="366">
        <v>4312</v>
      </c>
      <c r="B410" s="367" t="s">
        <v>685</v>
      </c>
      <c r="C410" s="368" t="s">
        <v>757</v>
      </c>
      <c r="D410" s="372"/>
      <c r="E410" s="372"/>
      <c r="F410" s="370" t="str">
        <f t="shared" si="66"/>
        <v>-</v>
      </c>
    </row>
    <row r="411" spans="1:6" ht="12.75" customHeight="1" x14ac:dyDescent="0.2">
      <c r="A411" s="366">
        <v>44</v>
      </c>
      <c r="B411" s="367" t="s">
        <v>758</v>
      </c>
      <c r="C411" s="368" t="s">
        <v>759</v>
      </c>
      <c r="D411" s="369">
        <f t="shared" ref="D411:E411" si="93">D412</f>
        <v>0</v>
      </c>
      <c r="E411" s="369">
        <f t="shared" si="93"/>
        <v>0</v>
      </c>
      <c r="F411" s="370" t="str">
        <f t="shared" si="66"/>
        <v>-</v>
      </c>
    </row>
    <row r="412" spans="1:6" ht="12.75" customHeight="1" x14ac:dyDescent="0.2">
      <c r="A412" s="366">
        <v>441</v>
      </c>
      <c r="B412" s="367" t="s">
        <v>760</v>
      </c>
      <c r="C412" s="368" t="s">
        <v>761</v>
      </c>
      <c r="D412" s="372"/>
      <c r="E412" s="372"/>
      <c r="F412" s="370" t="str">
        <f t="shared" si="66"/>
        <v>-</v>
      </c>
    </row>
    <row r="413" spans="1:6" ht="12.75" customHeight="1" x14ac:dyDescent="0.2">
      <c r="A413" s="366">
        <v>45</v>
      </c>
      <c r="B413" s="367" t="s">
        <v>762</v>
      </c>
      <c r="C413" s="368" t="s">
        <v>763</v>
      </c>
      <c r="D413" s="369">
        <f t="shared" ref="D413:E413" si="94">SUM(D414:D417)</f>
        <v>0</v>
      </c>
      <c r="E413" s="369">
        <f t="shared" si="94"/>
        <v>0</v>
      </c>
      <c r="F413" s="370" t="str">
        <f t="shared" si="66"/>
        <v>-</v>
      </c>
    </row>
    <row r="414" spans="1:6" ht="12.75" customHeight="1" x14ac:dyDescent="0.2">
      <c r="A414" s="366">
        <v>451</v>
      </c>
      <c r="B414" s="367" t="s">
        <v>764</v>
      </c>
      <c r="C414" s="368" t="s">
        <v>765</v>
      </c>
      <c r="D414" s="372"/>
      <c r="E414" s="372"/>
      <c r="F414" s="370" t="str">
        <f t="shared" si="66"/>
        <v>-</v>
      </c>
    </row>
    <row r="415" spans="1:6" ht="12.75" customHeight="1" x14ac:dyDescent="0.2">
      <c r="A415" s="366">
        <v>452</v>
      </c>
      <c r="B415" s="367" t="s">
        <v>766</v>
      </c>
      <c r="C415" s="368" t="s">
        <v>767</v>
      </c>
      <c r="D415" s="372"/>
      <c r="E415" s="372"/>
      <c r="F415" s="370" t="str">
        <f t="shared" si="66"/>
        <v>-</v>
      </c>
    </row>
    <row r="416" spans="1:6" ht="12.75" customHeight="1" x14ac:dyDescent="0.2">
      <c r="A416" s="366">
        <v>453</v>
      </c>
      <c r="B416" s="367" t="s">
        <v>768</v>
      </c>
      <c r="C416" s="368" t="s">
        <v>769</v>
      </c>
      <c r="D416" s="372"/>
      <c r="E416" s="372"/>
      <c r="F416" s="370" t="str">
        <f t="shared" si="66"/>
        <v>-</v>
      </c>
    </row>
    <row r="417" spans="1:7" ht="12.75" customHeight="1" x14ac:dyDescent="0.2">
      <c r="A417" s="366">
        <v>454</v>
      </c>
      <c r="B417" s="367" t="s">
        <v>770</v>
      </c>
      <c r="C417" s="368" t="s">
        <v>771</v>
      </c>
      <c r="D417" s="372"/>
      <c r="E417" s="372"/>
      <c r="F417" s="370" t="str">
        <f t="shared" si="66"/>
        <v>-</v>
      </c>
    </row>
    <row r="418" spans="1:7" ht="12.75" customHeight="1" x14ac:dyDescent="0.2">
      <c r="A418" s="366" t="s">
        <v>563</v>
      </c>
      <c r="B418" s="367" t="s">
        <v>772</v>
      </c>
      <c r="C418" s="368" t="s">
        <v>773</v>
      </c>
      <c r="D418" s="369">
        <f t="shared" ref="D418:E418" si="95">IF(D309&gt;=D361,D309-D361,0)</f>
        <v>0</v>
      </c>
      <c r="E418" s="369">
        <f t="shared" si="95"/>
        <v>0</v>
      </c>
      <c r="F418" s="370" t="str">
        <f t="shared" si="66"/>
        <v>-</v>
      </c>
    </row>
    <row r="419" spans="1:7" ht="12.75" customHeight="1" x14ac:dyDescent="0.2">
      <c r="A419" s="366" t="s">
        <v>563</v>
      </c>
      <c r="B419" s="367" t="s">
        <v>774</v>
      </c>
      <c r="C419" s="368" t="s">
        <v>775</v>
      </c>
      <c r="D419" s="369">
        <f t="shared" ref="D419:E419" si="96">IF(D361&gt;=D309,D361-D309,0)</f>
        <v>0</v>
      </c>
      <c r="E419" s="369">
        <f t="shared" si="96"/>
        <v>0</v>
      </c>
      <c r="F419" s="370" t="str">
        <f t="shared" si="66"/>
        <v>-</v>
      </c>
    </row>
    <row r="420" spans="1:7" ht="12.75" customHeight="1" x14ac:dyDescent="0.2">
      <c r="A420" s="366">
        <v>92212</v>
      </c>
      <c r="B420" s="367" t="s">
        <v>776</v>
      </c>
      <c r="C420" s="368" t="s">
        <v>777</v>
      </c>
      <c r="D420" s="372"/>
      <c r="E420" s="372"/>
      <c r="F420" s="370" t="str">
        <f t="shared" si="66"/>
        <v>-</v>
      </c>
    </row>
    <row r="421" spans="1:7" ht="12.75" customHeight="1" x14ac:dyDescent="0.2">
      <c r="A421" s="366">
        <v>92222</v>
      </c>
      <c r="B421" s="367" t="s">
        <v>778</v>
      </c>
      <c r="C421" s="368" t="s">
        <v>779</v>
      </c>
      <c r="D421" s="372"/>
      <c r="E421" s="372"/>
      <c r="F421" s="370" t="str">
        <f t="shared" si="66"/>
        <v>-</v>
      </c>
    </row>
    <row r="422" spans="1:7" ht="12.75" customHeight="1" x14ac:dyDescent="0.2">
      <c r="A422" s="366">
        <v>97</v>
      </c>
      <c r="B422" s="367" t="s">
        <v>780</v>
      </c>
      <c r="C422" s="368" t="s">
        <v>781</v>
      </c>
      <c r="D422" s="372"/>
      <c r="E422" s="372"/>
      <c r="F422" s="370" t="str">
        <f t="shared" si="66"/>
        <v>-</v>
      </c>
      <c r="G422" s="371"/>
    </row>
    <row r="423" spans="1:7" ht="12.75" customHeight="1" x14ac:dyDescent="0.2">
      <c r="A423" s="366" t="s">
        <v>563</v>
      </c>
      <c r="B423" s="367" t="s">
        <v>782</v>
      </c>
      <c r="C423" s="368" t="s">
        <v>783</v>
      </c>
      <c r="D423" s="369">
        <f>D6+D309</f>
        <v>0</v>
      </c>
      <c r="E423" s="369">
        <f>E6+E309</f>
        <v>0</v>
      </c>
      <c r="F423" s="370" t="str">
        <f t="shared" si="66"/>
        <v>-</v>
      </c>
    </row>
    <row r="424" spans="1:7" ht="12.75" customHeight="1" x14ac:dyDescent="0.2">
      <c r="A424" s="366" t="s">
        <v>563</v>
      </c>
      <c r="B424" s="367" t="s">
        <v>784</v>
      </c>
      <c r="C424" s="368" t="s">
        <v>785</v>
      </c>
      <c r="D424" s="369">
        <f t="shared" ref="D424:E424" si="97">D300+D361</f>
        <v>0</v>
      </c>
      <c r="E424" s="369">
        <f t="shared" si="97"/>
        <v>0</v>
      </c>
      <c r="F424" s="370" t="str">
        <f t="shared" si="66"/>
        <v>-</v>
      </c>
    </row>
    <row r="425" spans="1:7" ht="12.75" customHeight="1" x14ac:dyDescent="0.2">
      <c r="A425" s="366" t="s">
        <v>563</v>
      </c>
      <c r="B425" s="367" t="s">
        <v>786</v>
      </c>
      <c r="C425" s="368" t="s">
        <v>787</v>
      </c>
      <c r="D425" s="369">
        <f t="shared" ref="D425:E425" si="98">IF(D423&gt;=D424,D423-D424,0)</f>
        <v>0</v>
      </c>
      <c r="E425" s="369">
        <f t="shared" si="98"/>
        <v>0</v>
      </c>
      <c r="F425" s="370" t="str">
        <f t="shared" si="66"/>
        <v>-</v>
      </c>
    </row>
    <row r="426" spans="1:7" ht="12.75" customHeight="1" x14ac:dyDescent="0.2">
      <c r="A426" s="366" t="s">
        <v>563</v>
      </c>
      <c r="B426" s="367" t="s">
        <v>788</v>
      </c>
      <c r="C426" s="368" t="s">
        <v>789</v>
      </c>
      <c r="D426" s="369">
        <f t="shared" ref="D426:E426" si="99">IF(D424&gt;=D423,D424-D423,0)</f>
        <v>0</v>
      </c>
      <c r="E426" s="369">
        <f t="shared" si="99"/>
        <v>0</v>
      </c>
      <c r="F426" s="370" t="str">
        <f t="shared" si="66"/>
        <v>-</v>
      </c>
    </row>
    <row r="427" spans="1:7" ht="12.75" customHeight="1" x14ac:dyDescent="0.2">
      <c r="A427" s="390" t="s">
        <v>790</v>
      </c>
      <c r="B427" s="373" t="s">
        <v>791</v>
      </c>
      <c r="C427" s="391" t="s">
        <v>792</v>
      </c>
      <c r="D427" s="369">
        <f t="shared" ref="D427:E427" si="100">IF(D303-D304+D420-D421&gt;=0,D303-D304+D420-D421,0)</f>
        <v>0</v>
      </c>
      <c r="E427" s="369">
        <f t="shared" si="100"/>
        <v>0</v>
      </c>
      <c r="F427" s="370" t="str">
        <f t="shared" si="66"/>
        <v>-</v>
      </c>
    </row>
    <row r="428" spans="1:7" ht="12.75" customHeight="1" x14ac:dyDescent="0.2">
      <c r="A428" s="390" t="s">
        <v>790</v>
      </c>
      <c r="B428" s="367" t="s">
        <v>793</v>
      </c>
      <c r="C428" s="391" t="s">
        <v>794</v>
      </c>
      <c r="D428" s="369">
        <f t="shared" ref="D428:E428" si="101">IF(D304-D303+D421-D420&gt;=0,D304-D303+D421-D420,0)</f>
        <v>0</v>
      </c>
      <c r="E428" s="369">
        <f t="shared" si="101"/>
        <v>0</v>
      </c>
      <c r="F428" s="370" t="str">
        <f t="shared" si="66"/>
        <v>-</v>
      </c>
    </row>
    <row r="429" spans="1:7" ht="24" x14ac:dyDescent="0.2">
      <c r="A429" s="382" t="s">
        <v>795</v>
      </c>
      <c r="B429" s="383" t="s">
        <v>3078</v>
      </c>
      <c r="C429" s="384" t="s">
        <v>796</v>
      </c>
      <c r="D429" s="392">
        <f t="shared" ref="D429:E429" si="102">D305+D422</f>
        <v>0</v>
      </c>
      <c r="E429" s="392">
        <f t="shared" si="102"/>
        <v>0</v>
      </c>
      <c r="F429" s="386" t="str">
        <f t="shared" si="66"/>
        <v>-</v>
      </c>
      <c r="G429" s="371"/>
    </row>
    <row r="430" spans="1:7" s="389" customFormat="1" ht="20.100000000000001" customHeight="1" x14ac:dyDescent="0.2">
      <c r="A430" s="464" t="s">
        <v>797</v>
      </c>
      <c r="B430" s="465"/>
      <c r="C430" s="387"/>
      <c r="D430" s="388"/>
      <c r="E430" s="388"/>
      <c r="F430" s="325"/>
    </row>
    <row r="431" spans="1:7" ht="12.75" customHeight="1" x14ac:dyDescent="0.2">
      <c r="A431" s="366">
        <v>8</v>
      </c>
      <c r="B431" s="367" t="s">
        <v>798</v>
      </c>
      <c r="C431" s="368" t="s">
        <v>799</v>
      </c>
      <c r="D431" s="369">
        <f t="shared" ref="D431:E431" si="103">D432+D470+D483+D495+D526</f>
        <v>0</v>
      </c>
      <c r="E431" s="369">
        <f t="shared" si="103"/>
        <v>0</v>
      </c>
      <c r="F431" s="370" t="str">
        <f t="shared" ref="F431:F658" si="104">IF(D431&lt;&gt;0,IF(E431/D431&gt;=100,"&gt;&gt;100",E431/D431*100),"-")</f>
        <v>-</v>
      </c>
    </row>
    <row r="432" spans="1:7" ht="24" x14ac:dyDescent="0.2">
      <c r="A432" s="366">
        <v>81</v>
      </c>
      <c r="B432" s="373" t="s">
        <v>3079</v>
      </c>
      <c r="C432" s="368" t="s">
        <v>800</v>
      </c>
      <c r="D432" s="369">
        <f t="shared" ref="D432:E432" si="105">D433+D438+D441+D445+D446+D453+D458+D466</f>
        <v>0</v>
      </c>
      <c r="E432" s="369">
        <f t="shared" si="105"/>
        <v>0</v>
      </c>
      <c r="F432" s="370" t="str">
        <f t="shared" si="104"/>
        <v>-</v>
      </c>
      <c r="G432" s="371" t="s">
        <v>2970</v>
      </c>
    </row>
    <row r="433" spans="1:6" ht="24" x14ac:dyDescent="0.2">
      <c r="A433" s="366">
        <v>811</v>
      </c>
      <c r="B433" s="367" t="s">
        <v>801</v>
      </c>
      <c r="C433" s="368" t="s">
        <v>802</v>
      </c>
      <c r="D433" s="369">
        <f t="shared" ref="D433:E433" si="106">SUM(D434:D437)</f>
        <v>0</v>
      </c>
      <c r="E433" s="369">
        <f t="shared" si="106"/>
        <v>0</v>
      </c>
      <c r="F433" s="370" t="str">
        <f t="shared" si="104"/>
        <v>-</v>
      </c>
    </row>
    <row r="434" spans="1:6" ht="12.75" customHeight="1" x14ac:dyDescent="0.2">
      <c r="A434" s="366">
        <v>8113</v>
      </c>
      <c r="B434" s="367" t="s">
        <v>803</v>
      </c>
      <c r="C434" s="368" t="s">
        <v>804</v>
      </c>
      <c r="D434" s="372"/>
      <c r="E434" s="372"/>
      <c r="F434" s="370" t="str">
        <f t="shared" si="104"/>
        <v>-</v>
      </c>
    </row>
    <row r="435" spans="1:6" ht="12.75" customHeight="1" x14ac:dyDescent="0.2">
      <c r="A435" s="366">
        <v>8114</v>
      </c>
      <c r="B435" s="367" t="s">
        <v>805</v>
      </c>
      <c r="C435" s="368" t="s">
        <v>806</v>
      </c>
      <c r="D435" s="372"/>
      <c r="E435" s="372"/>
      <c r="F435" s="370" t="str">
        <f t="shared" si="104"/>
        <v>-</v>
      </c>
    </row>
    <row r="436" spans="1:6" ht="12.75" customHeight="1" x14ac:dyDescent="0.2">
      <c r="A436" s="366">
        <v>8115</v>
      </c>
      <c r="B436" s="367" t="s">
        <v>807</v>
      </c>
      <c r="C436" s="368" t="s">
        <v>808</v>
      </c>
      <c r="D436" s="372"/>
      <c r="E436" s="372"/>
      <c r="F436" s="370" t="str">
        <f t="shared" si="104"/>
        <v>-</v>
      </c>
    </row>
    <row r="437" spans="1:6" ht="12.75" customHeight="1" x14ac:dyDescent="0.2">
      <c r="A437" s="366">
        <v>8116</v>
      </c>
      <c r="B437" s="367" t="s">
        <v>809</v>
      </c>
      <c r="C437" s="368" t="s">
        <v>810</v>
      </c>
      <c r="D437" s="372"/>
      <c r="E437" s="372"/>
      <c r="F437" s="370" t="str">
        <f t="shared" si="104"/>
        <v>-</v>
      </c>
    </row>
    <row r="438" spans="1:6" ht="24" x14ac:dyDescent="0.2">
      <c r="A438" s="366">
        <v>812</v>
      </c>
      <c r="B438" s="367" t="s">
        <v>811</v>
      </c>
      <c r="C438" s="368" t="s">
        <v>812</v>
      </c>
      <c r="D438" s="369">
        <f t="shared" ref="D438:E438" si="107">SUM(D439:D440)</f>
        <v>0</v>
      </c>
      <c r="E438" s="369">
        <f t="shared" si="107"/>
        <v>0</v>
      </c>
      <c r="F438" s="370" t="str">
        <f t="shared" si="104"/>
        <v>-</v>
      </c>
    </row>
    <row r="439" spans="1:6" ht="24" x14ac:dyDescent="0.2">
      <c r="A439" s="366">
        <v>8121</v>
      </c>
      <c r="B439" s="373" t="s">
        <v>813</v>
      </c>
      <c r="C439" s="368" t="s">
        <v>814</v>
      </c>
      <c r="D439" s="372"/>
      <c r="E439" s="372"/>
      <c r="F439" s="370" t="str">
        <f t="shared" si="104"/>
        <v>-</v>
      </c>
    </row>
    <row r="440" spans="1:6" ht="24" x14ac:dyDescent="0.2">
      <c r="A440" s="366">
        <v>8122</v>
      </c>
      <c r="B440" s="373" t="s">
        <v>815</v>
      </c>
      <c r="C440" s="368" t="s">
        <v>816</v>
      </c>
      <c r="D440" s="372"/>
      <c r="E440" s="372"/>
      <c r="F440" s="370" t="str">
        <f t="shared" si="104"/>
        <v>-</v>
      </c>
    </row>
    <row r="441" spans="1:6" ht="24" x14ac:dyDescent="0.2">
      <c r="A441" s="366">
        <v>813</v>
      </c>
      <c r="B441" s="367" t="s">
        <v>817</v>
      </c>
      <c r="C441" s="368" t="s">
        <v>818</v>
      </c>
      <c r="D441" s="369">
        <f t="shared" ref="D441:E441" si="108">SUM(D442:D444)</f>
        <v>0</v>
      </c>
      <c r="E441" s="369">
        <f t="shared" si="108"/>
        <v>0</v>
      </c>
      <c r="F441" s="370" t="str">
        <f t="shared" si="104"/>
        <v>-</v>
      </c>
    </row>
    <row r="442" spans="1:6" ht="12.75" customHeight="1" x14ac:dyDescent="0.2">
      <c r="A442" s="366">
        <v>8132</v>
      </c>
      <c r="B442" s="367" t="s">
        <v>819</v>
      </c>
      <c r="C442" s="368" t="s">
        <v>820</v>
      </c>
      <c r="D442" s="372"/>
      <c r="E442" s="372"/>
      <c r="F442" s="370" t="str">
        <f t="shared" si="104"/>
        <v>-</v>
      </c>
    </row>
    <row r="443" spans="1:6" ht="12.75" customHeight="1" x14ac:dyDescent="0.2">
      <c r="A443" s="366">
        <v>8133</v>
      </c>
      <c r="B443" s="367" t="s">
        <v>821</v>
      </c>
      <c r="C443" s="368" t="s">
        <v>822</v>
      </c>
      <c r="D443" s="372"/>
      <c r="E443" s="372"/>
      <c r="F443" s="370" t="str">
        <f t="shared" si="104"/>
        <v>-</v>
      </c>
    </row>
    <row r="444" spans="1:6" ht="12.75" customHeight="1" x14ac:dyDescent="0.2">
      <c r="A444" s="366">
        <v>8134</v>
      </c>
      <c r="B444" s="367" t="s">
        <v>823</v>
      </c>
      <c r="C444" s="368" t="s">
        <v>824</v>
      </c>
      <c r="D444" s="372"/>
      <c r="E444" s="372"/>
      <c r="F444" s="370" t="str">
        <f t="shared" si="104"/>
        <v>-</v>
      </c>
    </row>
    <row r="445" spans="1:6" ht="24" x14ac:dyDescent="0.2">
      <c r="A445" s="366">
        <v>814</v>
      </c>
      <c r="B445" s="373" t="s">
        <v>825</v>
      </c>
      <c r="C445" s="368" t="s">
        <v>826</v>
      </c>
      <c r="D445" s="372"/>
      <c r="E445" s="372"/>
      <c r="F445" s="370" t="str">
        <f t="shared" si="104"/>
        <v>-</v>
      </c>
    </row>
    <row r="446" spans="1:6" ht="24" x14ac:dyDescent="0.2">
      <c r="A446" s="366">
        <v>815</v>
      </c>
      <c r="B446" s="367" t="s">
        <v>827</v>
      </c>
      <c r="C446" s="368" t="s">
        <v>828</v>
      </c>
      <c r="D446" s="369">
        <f t="shared" ref="D446:E446" si="109">SUM(D447:D452)</f>
        <v>0</v>
      </c>
      <c r="E446" s="369">
        <f t="shared" si="109"/>
        <v>0</v>
      </c>
      <c r="F446" s="370" t="str">
        <f t="shared" si="104"/>
        <v>-</v>
      </c>
    </row>
    <row r="447" spans="1:6" ht="12.75" customHeight="1" x14ac:dyDescent="0.2">
      <c r="A447" s="366">
        <v>8153</v>
      </c>
      <c r="B447" s="367" t="s">
        <v>829</v>
      </c>
      <c r="C447" s="368" t="s">
        <v>830</v>
      </c>
      <c r="D447" s="372"/>
      <c r="E447" s="372"/>
      <c r="F447" s="370" t="str">
        <f t="shared" si="104"/>
        <v>-</v>
      </c>
    </row>
    <row r="448" spans="1:6" ht="24" x14ac:dyDescent="0.2">
      <c r="A448" s="366">
        <v>8154</v>
      </c>
      <c r="B448" s="367" t="s">
        <v>831</v>
      </c>
      <c r="C448" s="368" t="s">
        <v>832</v>
      </c>
      <c r="D448" s="372"/>
      <c r="E448" s="372"/>
      <c r="F448" s="370" t="str">
        <f t="shared" si="104"/>
        <v>-</v>
      </c>
    </row>
    <row r="449" spans="1:6" ht="24" x14ac:dyDescent="0.2">
      <c r="A449" s="366">
        <v>8155</v>
      </c>
      <c r="B449" s="367" t="s">
        <v>833</v>
      </c>
      <c r="C449" s="368" t="s">
        <v>834</v>
      </c>
      <c r="D449" s="372"/>
      <c r="E449" s="372"/>
      <c r="F449" s="370" t="str">
        <f t="shared" si="104"/>
        <v>-</v>
      </c>
    </row>
    <row r="450" spans="1:6" ht="12.75" customHeight="1" x14ac:dyDescent="0.2">
      <c r="A450" s="366">
        <v>8156</v>
      </c>
      <c r="B450" s="367" t="s">
        <v>835</v>
      </c>
      <c r="C450" s="368" t="s">
        <v>836</v>
      </c>
      <c r="D450" s="372"/>
      <c r="E450" s="372"/>
      <c r="F450" s="370" t="str">
        <f t="shared" si="104"/>
        <v>-</v>
      </c>
    </row>
    <row r="451" spans="1:6" ht="12.75" customHeight="1" x14ac:dyDescent="0.2">
      <c r="A451" s="366">
        <v>8157</v>
      </c>
      <c r="B451" s="367" t="s">
        <v>837</v>
      </c>
      <c r="C451" s="368" t="s">
        <v>838</v>
      </c>
      <c r="D451" s="372"/>
      <c r="E451" s="372"/>
      <c r="F451" s="370" t="str">
        <f t="shared" si="104"/>
        <v>-</v>
      </c>
    </row>
    <row r="452" spans="1:6" ht="12.75" customHeight="1" x14ac:dyDescent="0.2">
      <c r="A452" s="366">
        <v>8158</v>
      </c>
      <c r="B452" s="367" t="s">
        <v>839</v>
      </c>
      <c r="C452" s="368" t="s">
        <v>840</v>
      </c>
      <c r="D452" s="372"/>
      <c r="E452" s="372"/>
      <c r="F452" s="370" t="str">
        <f t="shared" si="104"/>
        <v>-</v>
      </c>
    </row>
    <row r="453" spans="1:6" ht="24" x14ac:dyDescent="0.2">
      <c r="A453" s="366">
        <v>816</v>
      </c>
      <c r="B453" s="367" t="s">
        <v>841</v>
      </c>
      <c r="C453" s="368" t="s">
        <v>842</v>
      </c>
      <c r="D453" s="369">
        <f t="shared" ref="D453:E453" si="110">SUM(D454:D457)</f>
        <v>0</v>
      </c>
      <c r="E453" s="369">
        <f t="shared" si="110"/>
        <v>0</v>
      </c>
      <c r="F453" s="370" t="str">
        <f t="shared" si="104"/>
        <v>-</v>
      </c>
    </row>
    <row r="454" spans="1:6" ht="12.75" customHeight="1" x14ac:dyDescent="0.2">
      <c r="A454" s="366">
        <v>8163</v>
      </c>
      <c r="B454" s="367" t="s">
        <v>843</v>
      </c>
      <c r="C454" s="368" t="s">
        <v>844</v>
      </c>
      <c r="D454" s="372"/>
      <c r="E454" s="372"/>
      <c r="F454" s="370" t="str">
        <f t="shared" si="104"/>
        <v>-</v>
      </c>
    </row>
    <row r="455" spans="1:6" ht="12.75" customHeight="1" x14ac:dyDescent="0.2">
      <c r="A455" s="366">
        <v>8164</v>
      </c>
      <c r="B455" s="367" t="s">
        <v>845</v>
      </c>
      <c r="C455" s="368" t="s">
        <v>846</v>
      </c>
      <c r="D455" s="372"/>
      <c r="E455" s="372"/>
      <c r="F455" s="370" t="str">
        <f t="shared" si="104"/>
        <v>-</v>
      </c>
    </row>
    <row r="456" spans="1:6" ht="12.75" customHeight="1" x14ac:dyDescent="0.2">
      <c r="A456" s="366">
        <v>8165</v>
      </c>
      <c r="B456" s="367" t="s">
        <v>847</v>
      </c>
      <c r="C456" s="368" t="s">
        <v>848</v>
      </c>
      <c r="D456" s="372"/>
      <c r="E456" s="372"/>
      <c r="F456" s="370" t="str">
        <f t="shared" si="104"/>
        <v>-</v>
      </c>
    </row>
    <row r="457" spans="1:6" ht="12.75" customHeight="1" x14ac:dyDescent="0.2">
      <c r="A457" s="366">
        <v>8166</v>
      </c>
      <c r="B457" s="367" t="s">
        <v>849</v>
      </c>
      <c r="C457" s="368" t="s">
        <v>850</v>
      </c>
      <c r="D457" s="372"/>
      <c r="E457" s="372"/>
      <c r="F457" s="370" t="str">
        <f t="shared" si="104"/>
        <v>-</v>
      </c>
    </row>
    <row r="458" spans="1:6" ht="12.75" customHeight="1" x14ac:dyDescent="0.2">
      <c r="A458" s="366">
        <v>817</v>
      </c>
      <c r="B458" s="367" t="s">
        <v>851</v>
      </c>
      <c r="C458" s="368" t="s">
        <v>852</v>
      </c>
      <c r="D458" s="369">
        <f t="shared" ref="D458:E458" si="111">SUM(D459:D465)</f>
        <v>0</v>
      </c>
      <c r="E458" s="369">
        <f t="shared" si="111"/>
        <v>0</v>
      </c>
      <c r="F458" s="370" t="str">
        <f t="shared" si="104"/>
        <v>-</v>
      </c>
    </row>
    <row r="459" spans="1:6" ht="12.75" customHeight="1" x14ac:dyDescent="0.2">
      <c r="A459" s="366">
        <v>8171</v>
      </c>
      <c r="B459" s="367" t="s">
        <v>853</v>
      </c>
      <c r="C459" s="368" t="s">
        <v>854</v>
      </c>
      <c r="D459" s="372"/>
      <c r="E459" s="372"/>
      <c r="F459" s="370" t="str">
        <f t="shared" si="104"/>
        <v>-</v>
      </c>
    </row>
    <row r="460" spans="1:6" ht="12.75" customHeight="1" x14ac:dyDescent="0.2">
      <c r="A460" s="366">
        <v>8172</v>
      </c>
      <c r="B460" s="367" t="s">
        <v>855</v>
      </c>
      <c r="C460" s="368" t="s">
        <v>856</v>
      </c>
      <c r="D460" s="372"/>
      <c r="E460" s="372"/>
      <c r="F460" s="370" t="str">
        <f t="shared" si="104"/>
        <v>-</v>
      </c>
    </row>
    <row r="461" spans="1:6" ht="12.75" customHeight="1" x14ac:dyDescent="0.2">
      <c r="A461" s="366">
        <v>8173</v>
      </c>
      <c r="B461" s="367" t="s">
        <v>857</v>
      </c>
      <c r="C461" s="368" t="s">
        <v>858</v>
      </c>
      <c r="D461" s="372"/>
      <c r="E461" s="372"/>
      <c r="F461" s="370" t="str">
        <f t="shared" si="104"/>
        <v>-</v>
      </c>
    </row>
    <row r="462" spans="1:6" ht="12.75" customHeight="1" x14ac:dyDescent="0.2">
      <c r="A462" s="366">
        <v>8174</v>
      </c>
      <c r="B462" s="367" t="s">
        <v>859</v>
      </c>
      <c r="C462" s="368" t="s">
        <v>860</v>
      </c>
      <c r="D462" s="372"/>
      <c r="E462" s="372"/>
      <c r="F462" s="370" t="str">
        <f t="shared" si="104"/>
        <v>-</v>
      </c>
    </row>
    <row r="463" spans="1:6" ht="12.75" customHeight="1" x14ac:dyDescent="0.2">
      <c r="A463" s="366">
        <v>8175</v>
      </c>
      <c r="B463" s="367" t="s">
        <v>861</v>
      </c>
      <c r="C463" s="368" t="s">
        <v>862</v>
      </c>
      <c r="D463" s="372"/>
      <c r="E463" s="372"/>
      <c r="F463" s="370" t="str">
        <f t="shared" si="104"/>
        <v>-</v>
      </c>
    </row>
    <row r="464" spans="1:6" ht="24" x14ac:dyDescent="0.2">
      <c r="A464" s="366">
        <v>8176</v>
      </c>
      <c r="B464" s="367" t="s">
        <v>863</v>
      </c>
      <c r="C464" s="368" t="s">
        <v>864</v>
      </c>
      <c r="D464" s="372"/>
      <c r="E464" s="372"/>
      <c r="F464" s="370" t="str">
        <f t="shared" si="104"/>
        <v>-</v>
      </c>
    </row>
    <row r="465" spans="1:7" ht="24" x14ac:dyDescent="0.2">
      <c r="A465" s="366">
        <v>8177</v>
      </c>
      <c r="B465" s="373" t="s">
        <v>3080</v>
      </c>
      <c r="C465" s="368" t="s">
        <v>865</v>
      </c>
      <c r="D465" s="372"/>
      <c r="E465" s="372"/>
      <c r="F465" s="370" t="str">
        <f t="shared" si="104"/>
        <v>-</v>
      </c>
      <c r="G465" s="371" t="s">
        <v>2970</v>
      </c>
    </row>
    <row r="466" spans="1:7" ht="12.75" customHeight="1" x14ac:dyDescent="0.2">
      <c r="A466" s="366" t="s">
        <v>866</v>
      </c>
      <c r="B466" s="373" t="s">
        <v>3081</v>
      </c>
      <c r="C466" s="368" t="s">
        <v>866</v>
      </c>
      <c r="D466" s="369"/>
      <c r="E466" s="369"/>
      <c r="F466" s="370" t="str">
        <f t="shared" si="104"/>
        <v>-</v>
      </c>
      <c r="G466" s="371" t="s">
        <v>3082</v>
      </c>
    </row>
    <row r="467" spans="1:7" ht="24" x14ac:dyDescent="0.2">
      <c r="A467" s="374" t="s">
        <v>3083</v>
      </c>
      <c r="B467" s="393" t="s">
        <v>3084</v>
      </c>
      <c r="C467" s="376" t="s">
        <v>3083</v>
      </c>
      <c r="D467" s="377"/>
      <c r="E467" s="377"/>
      <c r="F467" s="378" t="str">
        <f t="shared" si="104"/>
        <v>-</v>
      </c>
      <c r="G467" s="379" t="s">
        <v>2964</v>
      </c>
    </row>
    <row r="468" spans="1:7" ht="24" x14ac:dyDescent="0.2">
      <c r="A468" s="374" t="s">
        <v>3085</v>
      </c>
      <c r="B468" s="393" t="s">
        <v>3086</v>
      </c>
      <c r="C468" s="376" t="s">
        <v>3085</v>
      </c>
      <c r="D468" s="377"/>
      <c r="E468" s="377"/>
      <c r="F468" s="378" t="str">
        <f t="shared" si="104"/>
        <v>-</v>
      </c>
      <c r="G468" s="379" t="s">
        <v>2964</v>
      </c>
    </row>
    <row r="469" spans="1:7" ht="12.75" customHeight="1" x14ac:dyDescent="0.2">
      <c r="A469" s="374" t="s">
        <v>3087</v>
      </c>
      <c r="B469" s="393" t="s">
        <v>3088</v>
      </c>
      <c r="C469" s="376" t="s">
        <v>3087</v>
      </c>
      <c r="D469" s="377"/>
      <c r="E469" s="377"/>
      <c r="F469" s="378" t="str">
        <f t="shared" si="104"/>
        <v>-</v>
      </c>
      <c r="G469" s="379" t="s">
        <v>2964</v>
      </c>
    </row>
    <row r="470" spans="1:7" ht="24" x14ac:dyDescent="0.2">
      <c r="A470" s="366">
        <v>82</v>
      </c>
      <c r="B470" s="367" t="s">
        <v>3089</v>
      </c>
      <c r="C470" s="368" t="s">
        <v>867</v>
      </c>
      <c r="D470" s="369">
        <f t="shared" ref="D470:E470" si="112">D471+D474+D477+D480</f>
        <v>0</v>
      </c>
      <c r="E470" s="369">
        <f t="shared" si="112"/>
        <v>0</v>
      </c>
      <c r="F470" s="370" t="str">
        <f t="shared" si="104"/>
        <v>-</v>
      </c>
      <c r="G470" s="371" t="s">
        <v>2970</v>
      </c>
    </row>
    <row r="471" spans="1:7" ht="12.75" customHeight="1" x14ac:dyDescent="0.2">
      <c r="A471" s="366">
        <v>821</v>
      </c>
      <c r="B471" s="367" t="s">
        <v>868</v>
      </c>
      <c r="C471" s="368" t="s">
        <v>869</v>
      </c>
      <c r="D471" s="369">
        <f t="shared" ref="D471:E471" si="113">SUM(D472:D473)</f>
        <v>0</v>
      </c>
      <c r="E471" s="369">
        <f t="shared" si="113"/>
        <v>0</v>
      </c>
      <c r="F471" s="370" t="str">
        <f t="shared" si="104"/>
        <v>-</v>
      </c>
    </row>
    <row r="472" spans="1:7" ht="12.75" customHeight="1" x14ac:dyDescent="0.2">
      <c r="A472" s="366">
        <v>8211</v>
      </c>
      <c r="B472" s="367" t="s">
        <v>870</v>
      </c>
      <c r="C472" s="368" t="s">
        <v>871</v>
      </c>
      <c r="D472" s="372"/>
      <c r="E472" s="372"/>
      <c r="F472" s="370" t="str">
        <f t="shared" si="104"/>
        <v>-</v>
      </c>
    </row>
    <row r="473" spans="1:7" ht="12.75" customHeight="1" x14ac:dyDescent="0.2">
      <c r="A473" s="366">
        <v>8212</v>
      </c>
      <c r="B473" s="367" t="s">
        <v>872</v>
      </c>
      <c r="C473" s="368" t="s">
        <v>873</v>
      </c>
      <c r="D473" s="372"/>
      <c r="E473" s="372"/>
      <c r="F473" s="370" t="str">
        <f t="shared" si="104"/>
        <v>-</v>
      </c>
    </row>
    <row r="474" spans="1:7" ht="12.75" customHeight="1" x14ac:dyDescent="0.2">
      <c r="A474" s="366">
        <v>822</v>
      </c>
      <c r="B474" s="367" t="s">
        <v>874</v>
      </c>
      <c r="C474" s="368" t="s">
        <v>875</v>
      </c>
      <c r="D474" s="369">
        <f t="shared" ref="D474:E474" si="114">SUM(D475:D476)</f>
        <v>0</v>
      </c>
      <c r="E474" s="369">
        <f t="shared" si="114"/>
        <v>0</v>
      </c>
      <c r="F474" s="370" t="str">
        <f t="shared" si="104"/>
        <v>-</v>
      </c>
    </row>
    <row r="475" spans="1:7" ht="12.75" customHeight="1" x14ac:dyDescent="0.2">
      <c r="A475" s="366">
        <v>8221</v>
      </c>
      <c r="B475" s="367" t="s">
        <v>876</v>
      </c>
      <c r="C475" s="368" t="s">
        <v>877</v>
      </c>
      <c r="D475" s="372"/>
      <c r="E475" s="372"/>
      <c r="F475" s="370" t="str">
        <f t="shared" si="104"/>
        <v>-</v>
      </c>
    </row>
    <row r="476" spans="1:7" ht="12.75" customHeight="1" x14ac:dyDescent="0.2">
      <c r="A476" s="366">
        <v>8222</v>
      </c>
      <c r="B476" s="367" t="s">
        <v>878</v>
      </c>
      <c r="C476" s="368" t="s">
        <v>879</v>
      </c>
      <c r="D476" s="372"/>
      <c r="E476" s="372"/>
      <c r="F476" s="370" t="str">
        <f t="shared" si="104"/>
        <v>-</v>
      </c>
    </row>
    <row r="477" spans="1:7" ht="12.75" customHeight="1" x14ac:dyDescent="0.2">
      <c r="A477" s="366">
        <v>823</v>
      </c>
      <c r="B477" s="367" t="s">
        <v>880</v>
      </c>
      <c r="C477" s="368" t="s">
        <v>881</v>
      </c>
      <c r="D477" s="369">
        <f t="shared" ref="D477:E477" si="115">SUM(D478:D479)</f>
        <v>0</v>
      </c>
      <c r="E477" s="369">
        <f t="shared" si="115"/>
        <v>0</v>
      </c>
      <c r="F477" s="370" t="str">
        <f t="shared" si="104"/>
        <v>-</v>
      </c>
    </row>
    <row r="478" spans="1:7" ht="12.75" customHeight="1" x14ac:dyDescent="0.2">
      <c r="A478" s="366">
        <v>8231</v>
      </c>
      <c r="B478" s="367" t="s">
        <v>882</v>
      </c>
      <c r="C478" s="368" t="s">
        <v>883</v>
      </c>
      <c r="D478" s="372"/>
      <c r="E478" s="372"/>
      <c r="F478" s="370" t="str">
        <f t="shared" si="104"/>
        <v>-</v>
      </c>
    </row>
    <row r="479" spans="1:7" ht="12.75" customHeight="1" x14ac:dyDescent="0.2">
      <c r="A479" s="366">
        <v>8232</v>
      </c>
      <c r="B479" s="367" t="s">
        <v>884</v>
      </c>
      <c r="C479" s="368" t="s">
        <v>885</v>
      </c>
      <c r="D479" s="372"/>
      <c r="E479" s="372"/>
      <c r="F479" s="370" t="str">
        <f t="shared" si="104"/>
        <v>-</v>
      </c>
    </row>
    <row r="480" spans="1:7" ht="12.75" customHeight="1" x14ac:dyDescent="0.2">
      <c r="A480" s="366">
        <v>824</v>
      </c>
      <c r="B480" s="367" t="s">
        <v>886</v>
      </c>
      <c r="C480" s="368" t="s">
        <v>887</v>
      </c>
      <c r="D480" s="369">
        <f t="shared" ref="D480:E480" si="116">SUM(D481:D482)</f>
        <v>0</v>
      </c>
      <c r="E480" s="369">
        <f t="shared" si="116"/>
        <v>0</v>
      </c>
      <c r="F480" s="370" t="str">
        <f t="shared" si="104"/>
        <v>-</v>
      </c>
    </row>
    <row r="481" spans="1:7" ht="12.75" customHeight="1" x14ac:dyDescent="0.2">
      <c r="A481" s="366">
        <v>8241</v>
      </c>
      <c r="B481" s="367" t="s">
        <v>888</v>
      </c>
      <c r="C481" s="368" t="s">
        <v>889</v>
      </c>
      <c r="D481" s="372"/>
      <c r="E481" s="372"/>
      <c r="F481" s="370" t="str">
        <f t="shared" si="104"/>
        <v>-</v>
      </c>
    </row>
    <row r="482" spans="1:7" ht="12.75" customHeight="1" x14ac:dyDescent="0.2">
      <c r="A482" s="366">
        <v>8242</v>
      </c>
      <c r="B482" s="367" t="s">
        <v>890</v>
      </c>
      <c r="C482" s="368" t="s">
        <v>891</v>
      </c>
      <c r="D482" s="372"/>
      <c r="E482" s="372"/>
      <c r="F482" s="370" t="str">
        <f t="shared" si="104"/>
        <v>-</v>
      </c>
    </row>
    <row r="483" spans="1:7" ht="24" x14ac:dyDescent="0.2">
      <c r="A483" s="366">
        <v>83</v>
      </c>
      <c r="B483" s="367" t="s">
        <v>3090</v>
      </c>
      <c r="C483" s="368" t="s">
        <v>892</v>
      </c>
      <c r="D483" s="369">
        <f t="shared" ref="D483:E483" si="117">D484+D488+D489+D492</f>
        <v>0</v>
      </c>
      <c r="E483" s="369">
        <f t="shared" si="117"/>
        <v>0</v>
      </c>
      <c r="F483" s="370" t="str">
        <f t="shared" si="104"/>
        <v>-</v>
      </c>
      <c r="G483" s="371" t="s">
        <v>2970</v>
      </c>
    </row>
    <row r="484" spans="1:7" ht="24" x14ac:dyDescent="0.2">
      <c r="A484" s="366">
        <v>831</v>
      </c>
      <c r="B484" s="367" t="s">
        <v>893</v>
      </c>
      <c r="C484" s="368" t="s">
        <v>894</v>
      </c>
      <c r="D484" s="369">
        <f t="shared" ref="D484:E484" si="118">SUM(D485:D487)</f>
        <v>0</v>
      </c>
      <c r="E484" s="369">
        <f t="shared" si="118"/>
        <v>0</v>
      </c>
      <c r="F484" s="370" t="str">
        <f t="shared" si="104"/>
        <v>-</v>
      </c>
    </row>
    <row r="485" spans="1:7" ht="12.75" customHeight="1" x14ac:dyDescent="0.2">
      <c r="A485" s="366">
        <v>8312</v>
      </c>
      <c r="B485" s="367" t="s">
        <v>895</v>
      </c>
      <c r="C485" s="368" t="s">
        <v>896</v>
      </c>
      <c r="D485" s="372"/>
      <c r="E485" s="372"/>
      <c r="F485" s="370" t="str">
        <f t="shared" si="104"/>
        <v>-</v>
      </c>
    </row>
    <row r="486" spans="1:7" ht="12.75" customHeight="1" x14ac:dyDescent="0.2">
      <c r="A486" s="366">
        <v>8313</v>
      </c>
      <c r="B486" s="367" t="s">
        <v>897</v>
      </c>
      <c r="C486" s="368" t="s">
        <v>898</v>
      </c>
      <c r="D486" s="372"/>
      <c r="E486" s="372"/>
      <c r="F486" s="370" t="str">
        <f t="shared" si="104"/>
        <v>-</v>
      </c>
    </row>
    <row r="487" spans="1:7" ht="12.75" customHeight="1" x14ac:dyDescent="0.2">
      <c r="A487" s="366">
        <v>8314</v>
      </c>
      <c r="B487" s="367" t="s">
        <v>899</v>
      </c>
      <c r="C487" s="368" t="s">
        <v>900</v>
      </c>
      <c r="D487" s="372"/>
      <c r="E487" s="372"/>
      <c r="F487" s="370" t="str">
        <f t="shared" si="104"/>
        <v>-</v>
      </c>
    </row>
    <row r="488" spans="1:7" ht="24" x14ac:dyDescent="0.2">
      <c r="A488" s="366">
        <v>832</v>
      </c>
      <c r="B488" s="373" t="s">
        <v>901</v>
      </c>
      <c r="C488" s="368" t="s">
        <v>902</v>
      </c>
      <c r="D488" s="372"/>
      <c r="E488" s="372"/>
      <c r="F488" s="370" t="str">
        <f t="shared" si="104"/>
        <v>-</v>
      </c>
    </row>
    <row r="489" spans="1:7" ht="24" x14ac:dyDescent="0.2">
      <c r="A489" s="366">
        <v>833</v>
      </c>
      <c r="B489" s="367" t="s">
        <v>903</v>
      </c>
      <c r="C489" s="368" t="s">
        <v>904</v>
      </c>
      <c r="D489" s="369">
        <f t="shared" ref="D489:E489" si="119">SUM(D490:D491)</f>
        <v>0</v>
      </c>
      <c r="E489" s="369">
        <f t="shared" si="119"/>
        <v>0</v>
      </c>
      <c r="F489" s="370" t="str">
        <f t="shared" si="104"/>
        <v>-</v>
      </c>
    </row>
    <row r="490" spans="1:7" ht="24" x14ac:dyDescent="0.2">
      <c r="A490" s="366">
        <v>8331</v>
      </c>
      <c r="B490" s="373" t="s">
        <v>905</v>
      </c>
      <c r="C490" s="368" t="s">
        <v>906</v>
      </c>
      <c r="D490" s="372"/>
      <c r="E490" s="372"/>
      <c r="F490" s="370" t="str">
        <f t="shared" si="104"/>
        <v>-</v>
      </c>
    </row>
    <row r="491" spans="1:7" ht="12.75" customHeight="1" x14ac:dyDescent="0.2">
      <c r="A491" s="366">
        <v>8332</v>
      </c>
      <c r="B491" s="367" t="s">
        <v>907</v>
      </c>
      <c r="C491" s="368" t="s">
        <v>908</v>
      </c>
      <c r="D491" s="372"/>
      <c r="E491" s="372"/>
      <c r="F491" s="370" t="str">
        <f t="shared" si="104"/>
        <v>-</v>
      </c>
    </row>
    <row r="492" spans="1:7" ht="24" x14ac:dyDescent="0.2">
      <c r="A492" s="366">
        <v>834</v>
      </c>
      <c r="B492" s="367" t="s">
        <v>909</v>
      </c>
      <c r="C492" s="368" t="s">
        <v>910</v>
      </c>
      <c r="D492" s="369">
        <f t="shared" ref="D492:E492" si="120">SUM(D493:D494)</f>
        <v>0</v>
      </c>
      <c r="E492" s="369">
        <f t="shared" si="120"/>
        <v>0</v>
      </c>
      <c r="F492" s="370" t="str">
        <f t="shared" si="104"/>
        <v>-</v>
      </c>
    </row>
    <row r="493" spans="1:7" ht="12.75" customHeight="1" x14ac:dyDescent="0.2">
      <c r="A493" s="366">
        <v>8341</v>
      </c>
      <c r="B493" s="367" t="s">
        <v>3091</v>
      </c>
      <c r="C493" s="368" t="s">
        <v>911</v>
      </c>
      <c r="D493" s="372"/>
      <c r="E493" s="372"/>
      <c r="F493" s="370" t="str">
        <f t="shared" si="104"/>
        <v>-</v>
      </c>
      <c r="G493" s="371" t="s">
        <v>2970</v>
      </c>
    </row>
    <row r="494" spans="1:7" ht="12.75" customHeight="1" x14ac:dyDescent="0.2">
      <c r="A494" s="366">
        <v>8342</v>
      </c>
      <c r="B494" s="367" t="s">
        <v>912</v>
      </c>
      <c r="C494" s="368" t="s">
        <v>913</v>
      </c>
      <c r="D494" s="372"/>
      <c r="E494" s="372"/>
      <c r="F494" s="370" t="str">
        <f t="shared" si="104"/>
        <v>-</v>
      </c>
    </row>
    <row r="495" spans="1:7" ht="12.75" customHeight="1" x14ac:dyDescent="0.2">
      <c r="A495" s="366">
        <v>84</v>
      </c>
      <c r="B495" s="367" t="s">
        <v>914</v>
      </c>
      <c r="C495" s="368" t="s">
        <v>915</v>
      </c>
      <c r="D495" s="369">
        <f t="shared" ref="D495:E495" si="121">D496+D501+D505+D506+D513+D518</f>
        <v>0</v>
      </c>
      <c r="E495" s="369">
        <f t="shared" si="121"/>
        <v>0</v>
      </c>
      <c r="F495" s="370" t="str">
        <f t="shared" si="104"/>
        <v>-</v>
      </c>
    </row>
    <row r="496" spans="1:7" ht="24" x14ac:dyDescent="0.2">
      <c r="A496" s="366">
        <v>841</v>
      </c>
      <c r="B496" s="367" t="s">
        <v>916</v>
      </c>
      <c r="C496" s="368" t="s">
        <v>917</v>
      </c>
      <c r="D496" s="369">
        <f t="shared" ref="D496:E496" si="122">SUM(D497:D500)</f>
        <v>0</v>
      </c>
      <c r="E496" s="369">
        <f t="shared" si="122"/>
        <v>0</v>
      </c>
      <c r="F496" s="370" t="str">
        <f t="shared" si="104"/>
        <v>-</v>
      </c>
    </row>
    <row r="497" spans="1:6" ht="12.75" customHeight="1" x14ac:dyDescent="0.2">
      <c r="A497" s="366">
        <v>8413</v>
      </c>
      <c r="B497" s="367" t="s">
        <v>918</v>
      </c>
      <c r="C497" s="368" t="s">
        <v>919</v>
      </c>
      <c r="D497" s="372"/>
      <c r="E497" s="372"/>
      <c r="F497" s="370" t="str">
        <f t="shared" si="104"/>
        <v>-</v>
      </c>
    </row>
    <row r="498" spans="1:6" ht="12.75" customHeight="1" x14ac:dyDescent="0.2">
      <c r="A498" s="366">
        <v>8414</v>
      </c>
      <c r="B498" s="367" t="s">
        <v>920</v>
      </c>
      <c r="C498" s="368" t="s">
        <v>921</v>
      </c>
      <c r="D498" s="372"/>
      <c r="E498" s="372"/>
      <c r="F498" s="370" t="str">
        <f t="shared" si="104"/>
        <v>-</v>
      </c>
    </row>
    <row r="499" spans="1:6" ht="12.75" customHeight="1" x14ac:dyDescent="0.2">
      <c r="A499" s="366">
        <v>8415</v>
      </c>
      <c r="B499" s="367" t="s">
        <v>922</v>
      </c>
      <c r="C499" s="368" t="s">
        <v>923</v>
      </c>
      <c r="D499" s="372"/>
      <c r="E499" s="372"/>
      <c r="F499" s="370" t="str">
        <f t="shared" si="104"/>
        <v>-</v>
      </c>
    </row>
    <row r="500" spans="1:6" ht="12.75" customHeight="1" x14ac:dyDescent="0.2">
      <c r="A500" s="366">
        <v>8416</v>
      </c>
      <c r="B500" s="367" t="s">
        <v>924</v>
      </c>
      <c r="C500" s="368" t="s">
        <v>925</v>
      </c>
      <c r="D500" s="372"/>
      <c r="E500" s="372"/>
      <c r="F500" s="370" t="str">
        <f t="shared" si="104"/>
        <v>-</v>
      </c>
    </row>
    <row r="501" spans="1:6" ht="24" x14ac:dyDescent="0.2">
      <c r="A501" s="366">
        <v>842</v>
      </c>
      <c r="B501" s="367" t="s">
        <v>926</v>
      </c>
      <c r="C501" s="368" t="s">
        <v>927</v>
      </c>
      <c r="D501" s="369">
        <f t="shared" ref="D501:E501" si="123">SUM(D502:D504)</f>
        <v>0</v>
      </c>
      <c r="E501" s="369">
        <f t="shared" si="123"/>
        <v>0</v>
      </c>
      <c r="F501" s="370" t="str">
        <f t="shared" si="104"/>
        <v>-</v>
      </c>
    </row>
    <row r="502" spans="1:6" ht="12.75" customHeight="1" x14ac:dyDescent="0.2">
      <c r="A502" s="366">
        <v>8422</v>
      </c>
      <c r="B502" s="367" t="s">
        <v>928</v>
      </c>
      <c r="C502" s="368" t="s">
        <v>929</v>
      </c>
      <c r="D502" s="372"/>
      <c r="E502" s="372"/>
      <c r="F502" s="370" t="str">
        <f t="shared" si="104"/>
        <v>-</v>
      </c>
    </row>
    <row r="503" spans="1:6" ht="12.75" customHeight="1" x14ac:dyDescent="0.2">
      <c r="A503" s="366">
        <v>8423</v>
      </c>
      <c r="B503" s="367" t="s">
        <v>930</v>
      </c>
      <c r="C503" s="368" t="s">
        <v>931</v>
      </c>
      <c r="D503" s="372"/>
      <c r="E503" s="372"/>
      <c r="F503" s="370" t="str">
        <f t="shared" si="104"/>
        <v>-</v>
      </c>
    </row>
    <row r="504" spans="1:6" ht="12.75" customHeight="1" x14ac:dyDescent="0.2">
      <c r="A504" s="366">
        <v>8424</v>
      </c>
      <c r="B504" s="367" t="s">
        <v>932</v>
      </c>
      <c r="C504" s="368" t="s">
        <v>933</v>
      </c>
      <c r="D504" s="372"/>
      <c r="E504" s="372"/>
      <c r="F504" s="370" t="str">
        <f t="shared" si="104"/>
        <v>-</v>
      </c>
    </row>
    <row r="505" spans="1:6" ht="12.75" customHeight="1" x14ac:dyDescent="0.2">
      <c r="A505" s="366">
        <v>843</v>
      </c>
      <c r="B505" s="367" t="s">
        <v>934</v>
      </c>
      <c r="C505" s="368" t="s">
        <v>935</v>
      </c>
      <c r="D505" s="372"/>
      <c r="E505" s="372"/>
      <c r="F505" s="370" t="str">
        <f t="shared" si="104"/>
        <v>-</v>
      </c>
    </row>
    <row r="506" spans="1:6" ht="24" x14ac:dyDescent="0.2">
      <c r="A506" s="366">
        <v>844</v>
      </c>
      <c r="B506" s="367" t="s">
        <v>936</v>
      </c>
      <c r="C506" s="368" t="s">
        <v>937</v>
      </c>
      <c r="D506" s="369">
        <f t="shared" ref="D506:E506" si="124">SUM(D507:D512)</f>
        <v>0</v>
      </c>
      <c r="E506" s="369">
        <f t="shared" si="124"/>
        <v>0</v>
      </c>
      <c r="F506" s="370" t="str">
        <f t="shared" si="104"/>
        <v>-</v>
      </c>
    </row>
    <row r="507" spans="1:6" ht="12.75" customHeight="1" x14ac:dyDescent="0.2">
      <c r="A507" s="366">
        <v>8443</v>
      </c>
      <c r="B507" s="367" t="s">
        <v>938</v>
      </c>
      <c r="C507" s="368" t="s">
        <v>939</v>
      </c>
      <c r="D507" s="372"/>
      <c r="E507" s="372"/>
      <c r="F507" s="370" t="str">
        <f t="shared" si="104"/>
        <v>-</v>
      </c>
    </row>
    <row r="508" spans="1:6" ht="12.75" customHeight="1" x14ac:dyDescent="0.2">
      <c r="A508" s="366">
        <v>8444</v>
      </c>
      <c r="B508" s="367" t="s">
        <v>940</v>
      </c>
      <c r="C508" s="368" t="s">
        <v>941</v>
      </c>
      <c r="D508" s="372"/>
      <c r="E508" s="372"/>
      <c r="F508" s="370" t="str">
        <f t="shared" si="104"/>
        <v>-</v>
      </c>
    </row>
    <row r="509" spans="1:6" ht="24" x14ac:dyDescent="0.2">
      <c r="A509" s="366">
        <v>8445</v>
      </c>
      <c r="B509" s="367" t="s">
        <v>942</v>
      </c>
      <c r="C509" s="368" t="s">
        <v>943</v>
      </c>
      <c r="D509" s="372"/>
      <c r="E509" s="372"/>
      <c r="F509" s="370" t="str">
        <f t="shared" si="104"/>
        <v>-</v>
      </c>
    </row>
    <row r="510" spans="1:6" ht="12.75" customHeight="1" x14ac:dyDescent="0.2">
      <c r="A510" s="366">
        <v>8446</v>
      </c>
      <c r="B510" s="367" t="s">
        <v>944</v>
      </c>
      <c r="C510" s="368" t="s">
        <v>945</v>
      </c>
      <c r="D510" s="372"/>
      <c r="E510" s="372"/>
      <c r="F510" s="370" t="str">
        <f t="shared" si="104"/>
        <v>-</v>
      </c>
    </row>
    <row r="511" spans="1:6" ht="12.75" customHeight="1" x14ac:dyDescent="0.2">
      <c r="A511" s="366">
        <v>8447</v>
      </c>
      <c r="B511" s="367" t="s">
        <v>946</v>
      </c>
      <c r="C511" s="368" t="s">
        <v>947</v>
      </c>
      <c r="D511" s="372"/>
      <c r="E511" s="372"/>
      <c r="F511" s="370" t="str">
        <f t="shared" si="104"/>
        <v>-</v>
      </c>
    </row>
    <row r="512" spans="1:6" ht="12.75" customHeight="1" x14ac:dyDescent="0.2">
      <c r="A512" s="366">
        <v>8448</v>
      </c>
      <c r="B512" s="367" t="s">
        <v>948</v>
      </c>
      <c r="C512" s="368" t="s">
        <v>949</v>
      </c>
      <c r="D512" s="372"/>
      <c r="E512" s="372"/>
      <c r="F512" s="370" t="str">
        <f t="shared" si="104"/>
        <v>-</v>
      </c>
    </row>
    <row r="513" spans="1:7" ht="24" x14ac:dyDescent="0.2">
      <c r="A513" s="366">
        <v>845</v>
      </c>
      <c r="B513" s="373" t="s">
        <v>950</v>
      </c>
      <c r="C513" s="368" t="s">
        <v>951</v>
      </c>
      <c r="D513" s="369">
        <f t="shared" ref="D513:E513" si="125">SUM(D514:D517)</f>
        <v>0</v>
      </c>
      <c r="E513" s="369">
        <f t="shared" si="125"/>
        <v>0</v>
      </c>
      <c r="F513" s="370" t="str">
        <f t="shared" si="104"/>
        <v>-</v>
      </c>
    </row>
    <row r="514" spans="1:7" ht="12.75" customHeight="1" x14ac:dyDescent="0.2">
      <c r="A514" s="366">
        <v>8453</v>
      </c>
      <c r="B514" s="367" t="s">
        <v>952</v>
      </c>
      <c r="C514" s="368" t="s">
        <v>953</v>
      </c>
      <c r="D514" s="372"/>
      <c r="E514" s="372"/>
      <c r="F514" s="370" t="str">
        <f t="shared" si="104"/>
        <v>-</v>
      </c>
    </row>
    <row r="515" spans="1:7" ht="12.75" customHeight="1" x14ac:dyDescent="0.2">
      <c r="A515" s="366">
        <v>8454</v>
      </c>
      <c r="B515" s="367" t="s">
        <v>954</v>
      </c>
      <c r="C515" s="368" t="s">
        <v>955</v>
      </c>
      <c r="D515" s="372"/>
      <c r="E515" s="372"/>
      <c r="F515" s="370" t="str">
        <f t="shared" si="104"/>
        <v>-</v>
      </c>
    </row>
    <row r="516" spans="1:7" ht="12.75" customHeight="1" x14ac:dyDescent="0.2">
      <c r="A516" s="366">
        <v>8455</v>
      </c>
      <c r="B516" s="367" t="s">
        <v>956</v>
      </c>
      <c r="C516" s="368" t="s">
        <v>957</v>
      </c>
      <c r="D516" s="372"/>
      <c r="E516" s="372"/>
      <c r="F516" s="370" t="str">
        <f t="shared" si="104"/>
        <v>-</v>
      </c>
    </row>
    <row r="517" spans="1:7" ht="12.75" customHeight="1" x14ac:dyDescent="0.2">
      <c r="A517" s="366">
        <v>8456</v>
      </c>
      <c r="B517" s="367" t="s">
        <v>958</v>
      </c>
      <c r="C517" s="368" t="s">
        <v>959</v>
      </c>
      <c r="D517" s="372"/>
      <c r="E517" s="372"/>
      <c r="F517" s="370" t="str">
        <f t="shared" si="104"/>
        <v>-</v>
      </c>
    </row>
    <row r="518" spans="1:7" ht="12.75" customHeight="1" x14ac:dyDescent="0.2">
      <c r="A518" s="366">
        <v>847</v>
      </c>
      <c r="B518" s="367" t="s">
        <v>960</v>
      </c>
      <c r="C518" s="368" t="s">
        <v>961</v>
      </c>
      <c r="D518" s="369">
        <f t="shared" ref="D518:E518" si="126">SUM(D519:D525)</f>
        <v>0</v>
      </c>
      <c r="E518" s="369">
        <f t="shared" si="126"/>
        <v>0</v>
      </c>
      <c r="F518" s="370" t="str">
        <f t="shared" si="104"/>
        <v>-</v>
      </c>
    </row>
    <row r="519" spans="1:7" ht="12.75" customHeight="1" x14ac:dyDescent="0.2">
      <c r="A519" s="366">
        <v>8471</v>
      </c>
      <c r="B519" s="367" t="s">
        <v>962</v>
      </c>
      <c r="C519" s="368" t="s">
        <v>963</v>
      </c>
      <c r="D519" s="372"/>
      <c r="E519" s="372"/>
      <c r="F519" s="370" t="str">
        <f t="shared" si="104"/>
        <v>-</v>
      </c>
    </row>
    <row r="520" spans="1:7" ht="12.75" customHeight="1" x14ac:dyDescent="0.2">
      <c r="A520" s="366">
        <v>8472</v>
      </c>
      <c r="B520" s="367" t="s">
        <v>964</v>
      </c>
      <c r="C520" s="368" t="s">
        <v>965</v>
      </c>
      <c r="D520" s="372"/>
      <c r="E520" s="372"/>
      <c r="F520" s="370" t="str">
        <f t="shared" si="104"/>
        <v>-</v>
      </c>
    </row>
    <row r="521" spans="1:7" ht="12.75" customHeight="1" x14ac:dyDescent="0.2">
      <c r="A521" s="366">
        <v>8473</v>
      </c>
      <c r="B521" s="367" t="s">
        <v>966</v>
      </c>
      <c r="C521" s="368" t="s">
        <v>967</v>
      </c>
      <c r="D521" s="372"/>
      <c r="E521" s="372"/>
      <c r="F521" s="370" t="str">
        <f t="shared" si="104"/>
        <v>-</v>
      </c>
    </row>
    <row r="522" spans="1:7" ht="12.75" customHeight="1" x14ac:dyDescent="0.2">
      <c r="A522" s="366">
        <v>8474</v>
      </c>
      <c r="B522" s="367" t="s">
        <v>968</v>
      </c>
      <c r="C522" s="368" t="s">
        <v>969</v>
      </c>
      <c r="D522" s="372"/>
      <c r="E522" s="372"/>
      <c r="F522" s="370" t="str">
        <f t="shared" si="104"/>
        <v>-</v>
      </c>
    </row>
    <row r="523" spans="1:7" ht="12.75" customHeight="1" x14ac:dyDescent="0.2">
      <c r="A523" s="366">
        <v>8475</v>
      </c>
      <c r="B523" s="367" t="s">
        <v>970</v>
      </c>
      <c r="C523" s="368" t="s">
        <v>971</v>
      </c>
      <c r="D523" s="372"/>
      <c r="E523" s="372"/>
      <c r="F523" s="370" t="str">
        <f t="shared" si="104"/>
        <v>-</v>
      </c>
    </row>
    <row r="524" spans="1:7" ht="12.75" customHeight="1" x14ac:dyDescent="0.2">
      <c r="A524" s="366">
        <v>8476</v>
      </c>
      <c r="B524" s="367" t="s">
        <v>972</v>
      </c>
      <c r="C524" s="368" t="s">
        <v>973</v>
      </c>
      <c r="D524" s="372"/>
      <c r="E524" s="372"/>
      <c r="F524" s="370" t="str">
        <f t="shared" si="104"/>
        <v>-</v>
      </c>
    </row>
    <row r="525" spans="1:7" ht="24" x14ac:dyDescent="0.2">
      <c r="A525" s="366" t="s">
        <v>974</v>
      </c>
      <c r="B525" s="367" t="s">
        <v>3092</v>
      </c>
      <c r="C525" s="368" t="s">
        <v>974</v>
      </c>
      <c r="D525" s="372"/>
      <c r="E525" s="372"/>
      <c r="F525" s="370" t="str">
        <f t="shared" si="104"/>
        <v>-</v>
      </c>
      <c r="G525" s="371" t="s">
        <v>2970</v>
      </c>
    </row>
    <row r="526" spans="1:7" ht="24" x14ac:dyDescent="0.2">
      <c r="A526" s="366">
        <v>85</v>
      </c>
      <c r="B526" s="367" t="s">
        <v>3093</v>
      </c>
      <c r="C526" s="368" t="s">
        <v>975</v>
      </c>
      <c r="D526" s="369">
        <f t="shared" ref="D526:E526" si="127">D527+D530+D533+D536</f>
        <v>0</v>
      </c>
      <c r="E526" s="369">
        <f t="shared" si="127"/>
        <v>0</v>
      </c>
      <c r="F526" s="370" t="str">
        <f t="shared" si="104"/>
        <v>-</v>
      </c>
      <c r="G526" s="371" t="s">
        <v>2970</v>
      </c>
    </row>
    <row r="527" spans="1:7" ht="12.75" customHeight="1" x14ac:dyDescent="0.2">
      <c r="A527" s="366">
        <v>851</v>
      </c>
      <c r="B527" s="367" t="s">
        <v>976</v>
      </c>
      <c r="C527" s="368" t="s">
        <v>977</v>
      </c>
      <c r="D527" s="369">
        <f t="shared" ref="D527:E527" si="128">SUM(D528:D529)</f>
        <v>0</v>
      </c>
      <c r="E527" s="369">
        <f t="shared" si="128"/>
        <v>0</v>
      </c>
      <c r="F527" s="370" t="str">
        <f t="shared" si="104"/>
        <v>-</v>
      </c>
    </row>
    <row r="528" spans="1:7" ht="12.75" customHeight="1" x14ac:dyDescent="0.2">
      <c r="A528" s="366">
        <v>8511</v>
      </c>
      <c r="B528" s="367" t="s">
        <v>978</v>
      </c>
      <c r="C528" s="368" t="s">
        <v>979</v>
      </c>
      <c r="D528" s="372"/>
      <c r="E528" s="372"/>
      <c r="F528" s="370" t="str">
        <f t="shared" si="104"/>
        <v>-</v>
      </c>
    </row>
    <row r="529" spans="1:7" ht="12.75" customHeight="1" x14ac:dyDescent="0.2">
      <c r="A529" s="366">
        <v>8512</v>
      </c>
      <c r="B529" s="367" t="s">
        <v>980</v>
      </c>
      <c r="C529" s="368" t="s">
        <v>981</v>
      </c>
      <c r="D529" s="372"/>
      <c r="E529" s="372"/>
      <c r="F529" s="370" t="str">
        <f t="shared" si="104"/>
        <v>-</v>
      </c>
    </row>
    <row r="530" spans="1:7" ht="12.75" customHeight="1" x14ac:dyDescent="0.2">
      <c r="A530" s="366">
        <v>852</v>
      </c>
      <c r="B530" s="367" t="s">
        <v>982</v>
      </c>
      <c r="C530" s="368" t="s">
        <v>983</v>
      </c>
      <c r="D530" s="369">
        <f t="shared" ref="D530:E530" si="129">SUM(D531:D532)</f>
        <v>0</v>
      </c>
      <c r="E530" s="369">
        <f t="shared" si="129"/>
        <v>0</v>
      </c>
      <c r="F530" s="370" t="str">
        <f t="shared" si="104"/>
        <v>-</v>
      </c>
    </row>
    <row r="531" spans="1:7" ht="12.75" customHeight="1" x14ac:dyDescent="0.2">
      <c r="A531" s="366">
        <v>8521</v>
      </c>
      <c r="B531" s="367" t="s">
        <v>984</v>
      </c>
      <c r="C531" s="368" t="s">
        <v>985</v>
      </c>
      <c r="D531" s="372"/>
      <c r="E531" s="372"/>
      <c r="F531" s="370" t="str">
        <f t="shared" si="104"/>
        <v>-</v>
      </c>
    </row>
    <row r="532" spans="1:7" ht="12.75" customHeight="1" x14ac:dyDescent="0.2">
      <c r="A532" s="366">
        <v>8522</v>
      </c>
      <c r="B532" s="367" t="s">
        <v>986</v>
      </c>
      <c r="C532" s="368" t="s">
        <v>987</v>
      </c>
      <c r="D532" s="372"/>
      <c r="E532" s="372"/>
      <c r="F532" s="370" t="str">
        <f t="shared" si="104"/>
        <v>-</v>
      </c>
    </row>
    <row r="533" spans="1:7" ht="12.75" customHeight="1" x14ac:dyDescent="0.2">
      <c r="A533" s="366">
        <v>853</v>
      </c>
      <c r="B533" s="367" t="s">
        <v>988</v>
      </c>
      <c r="C533" s="368" t="s">
        <v>989</v>
      </c>
      <c r="D533" s="369">
        <f t="shared" ref="D533:E533" si="130">SUM(D534:D535)</f>
        <v>0</v>
      </c>
      <c r="E533" s="369">
        <f t="shared" si="130"/>
        <v>0</v>
      </c>
      <c r="F533" s="370" t="str">
        <f t="shared" si="104"/>
        <v>-</v>
      </c>
    </row>
    <row r="534" spans="1:7" ht="12.75" customHeight="1" x14ac:dyDescent="0.2">
      <c r="A534" s="366">
        <v>8531</v>
      </c>
      <c r="B534" s="367" t="s">
        <v>990</v>
      </c>
      <c r="C534" s="368" t="s">
        <v>991</v>
      </c>
      <c r="D534" s="372"/>
      <c r="E534" s="372"/>
      <c r="F534" s="370" t="str">
        <f t="shared" si="104"/>
        <v>-</v>
      </c>
    </row>
    <row r="535" spans="1:7" ht="12.75" customHeight="1" x14ac:dyDescent="0.2">
      <c r="A535" s="366">
        <v>8532</v>
      </c>
      <c r="B535" s="367" t="s">
        <v>992</v>
      </c>
      <c r="C535" s="368" t="s">
        <v>993</v>
      </c>
      <c r="D535" s="372"/>
      <c r="E535" s="372"/>
      <c r="F535" s="370" t="str">
        <f t="shared" si="104"/>
        <v>-</v>
      </c>
    </row>
    <row r="536" spans="1:7" ht="12.75" customHeight="1" x14ac:dyDescent="0.2">
      <c r="A536" s="366">
        <v>854</v>
      </c>
      <c r="B536" s="367" t="s">
        <v>994</v>
      </c>
      <c r="C536" s="368" t="s">
        <v>995</v>
      </c>
      <c r="D536" s="369">
        <f t="shared" ref="D536:E536" si="131">SUM(D537:D538)</f>
        <v>0</v>
      </c>
      <c r="E536" s="369">
        <f t="shared" si="131"/>
        <v>0</v>
      </c>
      <c r="F536" s="370" t="str">
        <f t="shared" si="104"/>
        <v>-</v>
      </c>
    </row>
    <row r="537" spans="1:7" ht="12.75" customHeight="1" x14ac:dyDescent="0.2">
      <c r="A537" s="366">
        <v>8541</v>
      </c>
      <c r="B537" s="367" t="s">
        <v>996</v>
      </c>
      <c r="C537" s="368" t="s">
        <v>997</v>
      </c>
      <c r="D537" s="372"/>
      <c r="E537" s="372"/>
      <c r="F537" s="370" t="str">
        <f t="shared" si="104"/>
        <v>-</v>
      </c>
    </row>
    <row r="538" spans="1:7" ht="12.75" customHeight="1" x14ac:dyDescent="0.2">
      <c r="A538" s="366">
        <v>8542</v>
      </c>
      <c r="B538" s="367" t="s">
        <v>998</v>
      </c>
      <c r="C538" s="368" t="s">
        <v>999</v>
      </c>
      <c r="D538" s="372"/>
      <c r="E538" s="372"/>
      <c r="F538" s="370" t="str">
        <f t="shared" si="104"/>
        <v>-</v>
      </c>
    </row>
    <row r="539" spans="1:7" ht="12.75" customHeight="1" x14ac:dyDescent="0.2">
      <c r="A539" s="366">
        <v>5</v>
      </c>
      <c r="B539" s="367" t="s">
        <v>1000</v>
      </c>
      <c r="C539" s="368" t="s">
        <v>1001</v>
      </c>
      <c r="D539" s="369">
        <f t="shared" ref="D539:E539" si="132">D540+D578+D591+D604+D636</f>
        <v>0</v>
      </c>
      <c r="E539" s="369">
        <f t="shared" si="132"/>
        <v>0</v>
      </c>
      <c r="F539" s="370" t="str">
        <f t="shared" si="104"/>
        <v>-</v>
      </c>
    </row>
    <row r="540" spans="1:7" ht="24" x14ac:dyDescent="0.2">
      <c r="A540" s="366">
        <v>51</v>
      </c>
      <c r="B540" s="367" t="s">
        <v>3094</v>
      </c>
      <c r="C540" s="368" t="s">
        <v>1002</v>
      </c>
      <c r="D540" s="369">
        <f t="shared" ref="D540:E540" si="133">D541+D546+D549+D553+D554+D561+D566+D574</f>
        <v>0</v>
      </c>
      <c r="E540" s="369">
        <f t="shared" si="133"/>
        <v>0</v>
      </c>
      <c r="F540" s="370" t="str">
        <f t="shared" si="104"/>
        <v>-</v>
      </c>
      <c r="G540" s="371" t="s">
        <v>2970</v>
      </c>
    </row>
    <row r="541" spans="1:7" ht="24" x14ac:dyDescent="0.2">
      <c r="A541" s="366">
        <v>511</v>
      </c>
      <c r="B541" s="367" t="s">
        <v>1003</v>
      </c>
      <c r="C541" s="368" t="s">
        <v>1004</v>
      </c>
      <c r="D541" s="369">
        <f t="shared" ref="D541:E541" si="134">SUM(D542:D545)</f>
        <v>0</v>
      </c>
      <c r="E541" s="369">
        <f t="shared" si="134"/>
        <v>0</v>
      </c>
      <c r="F541" s="370" t="str">
        <f t="shared" si="104"/>
        <v>-</v>
      </c>
    </row>
    <row r="542" spans="1:7" ht="12.75" customHeight="1" x14ac:dyDescent="0.2">
      <c r="A542" s="366">
        <v>5113</v>
      </c>
      <c r="B542" s="367" t="s">
        <v>1005</v>
      </c>
      <c r="C542" s="368" t="s">
        <v>1006</v>
      </c>
      <c r="D542" s="372"/>
      <c r="E542" s="372"/>
      <c r="F542" s="370" t="str">
        <f t="shared" si="104"/>
        <v>-</v>
      </c>
    </row>
    <row r="543" spans="1:7" ht="12.75" customHeight="1" x14ac:dyDescent="0.2">
      <c r="A543" s="366">
        <v>5114</v>
      </c>
      <c r="B543" s="367" t="s">
        <v>1007</v>
      </c>
      <c r="C543" s="368" t="s">
        <v>1008</v>
      </c>
      <c r="D543" s="372"/>
      <c r="E543" s="372"/>
      <c r="F543" s="370" t="str">
        <f t="shared" si="104"/>
        <v>-</v>
      </c>
    </row>
    <row r="544" spans="1:7" ht="12.75" customHeight="1" x14ac:dyDescent="0.2">
      <c r="A544" s="366">
        <v>5115</v>
      </c>
      <c r="B544" s="367" t="s">
        <v>1009</v>
      </c>
      <c r="C544" s="368" t="s">
        <v>1010</v>
      </c>
      <c r="D544" s="372"/>
      <c r="E544" s="372"/>
      <c r="F544" s="370" t="str">
        <f t="shared" si="104"/>
        <v>-</v>
      </c>
    </row>
    <row r="545" spans="1:6" ht="12.75" customHeight="1" x14ac:dyDescent="0.2">
      <c r="A545" s="366">
        <v>5116</v>
      </c>
      <c r="B545" s="367" t="s">
        <v>1011</v>
      </c>
      <c r="C545" s="368" t="s">
        <v>1012</v>
      </c>
      <c r="D545" s="372"/>
      <c r="E545" s="372"/>
      <c r="F545" s="370" t="str">
        <f t="shared" si="104"/>
        <v>-</v>
      </c>
    </row>
    <row r="546" spans="1:6" ht="24" x14ac:dyDescent="0.2">
      <c r="A546" s="366">
        <v>512</v>
      </c>
      <c r="B546" s="373" t="s">
        <v>1013</v>
      </c>
      <c r="C546" s="368" t="s">
        <v>1014</v>
      </c>
      <c r="D546" s="369">
        <f t="shared" ref="D546:E546" si="135">SUM(D547:D548)</f>
        <v>0</v>
      </c>
      <c r="E546" s="369">
        <f t="shared" si="135"/>
        <v>0</v>
      </c>
      <c r="F546" s="370" t="str">
        <f t="shared" si="104"/>
        <v>-</v>
      </c>
    </row>
    <row r="547" spans="1:6" ht="24" x14ac:dyDescent="0.2">
      <c r="A547" s="366">
        <v>5121</v>
      </c>
      <c r="B547" s="367" t="s">
        <v>1015</v>
      </c>
      <c r="C547" s="368" t="s">
        <v>1016</v>
      </c>
      <c r="D547" s="372"/>
      <c r="E547" s="372"/>
      <c r="F547" s="370" t="str">
        <f t="shared" si="104"/>
        <v>-</v>
      </c>
    </row>
    <row r="548" spans="1:6" ht="24" x14ac:dyDescent="0.2">
      <c r="A548" s="366">
        <v>5122</v>
      </c>
      <c r="B548" s="367" t="s">
        <v>1017</v>
      </c>
      <c r="C548" s="368" t="s">
        <v>1018</v>
      </c>
      <c r="D548" s="372"/>
      <c r="E548" s="372"/>
      <c r="F548" s="370" t="str">
        <f t="shared" si="104"/>
        <v>-</v>
      </c>
    </row>
    <row r="549" spans="1:6" ht="24" x14ac:dyDescent="0.2">
      <c r="A549" s="366">
        <v>513</v>
      </c>
      <c r="B549" s="367" t="s">
        <v>1019</v>
      </c>
      <c r="C549" s="368" t="s">
        <v>1020</v>
      </c>
      <c r="D549" s="369">
        <f t="shared" ref="D549:E549" si="136">SUM(D550:D552)</f>
        <v>0</v>
      </c>
      <c r="E549" s="369">
        <f t="shared" si="136"/>
        <v>0</v>
      </c>
      <c r="F549" s="370" t="str">
        <f t="shared" si="104"/>
        <v>-</v>
      </c>
    </row>
    <row r="550" spans="1:6" ht="12.75" customHeight="1" x14ac:dyDescent="0.2">
      <c r="A550" s="366">
        <v>5132</v>
      </c>
      <c r="B550" s="367" t="s">
        <v>1021</v>
      </c>
      <c r="C550" s="368" t="s">
        <v>1022</v>
      </c>
      <c r="D550" s="372"/>
      <c r="E550" s="372"/>
      <c r="F550" s="370" t="str">
        <f t="shared" si="104"/>
        <v>-</v>
      </c>
    </row>
    <row r="551" spans="1:6" ht="12.75" customHeight="1" x14ac:dyDescent="0.2">
      <c r="A551" s="390">
        <v>5133</v>
      </c>
      <c r="B551" s="367" t="s">
        <v>1023</v>
      </c>
      <c r="C551" s="391" t="s">
        <v>1024</v>
      </c>
      <c r="D551" s="372"/>
      <c r="E551" s="372"/>
      <c r="F551" s="370" t="str">
        <f t="shared" si="104"/>
        <v>-</v>
      </c>
    </row>
    <row r="552" spans="1:6" ht="12.75" customHeight="1" x14ac:dyDescent="0.2">
      <c r="A552" s="390">
        <v>5134</v>
      </c>
      <c r="B552" s="367" t="s">
        <v>1025</v>
      </c>
      <c r="C552" s="391" t="s">
        <v>1026</v>
      </c>
      <c r="D552" s="372"/>
      <c r="E552" s="372"/>
      <c r="F552" s="370" t="str">
        <f t="shared" si="104"/>
        <v>-</v>
      </c>
    </row>
    <row r="553" spans="1:6" ht="12.75" customHeight="1" x14ac:dyDescent="0.2">
      <c r="A553" s="366">
        <v>514</v>
      </c>
      <c r="B553" s="373" t="s">
        <v>1027</v>
      </c>
      <c r="C553" s="368" t="s">
        <v>1028</v>
      </c>
      <c r="D553" s="372"/>
      <c r="E553" s="372"/>
      <c r="F553" s="370" t="str">
        <f t="shared" si="104"/>
        <v>-</v>
      </c>
    </row>
    <row r="554" spans="1:6" ht="24" x14ac:dyDescent="0.2">
      <c r="A554" s="366">
        <v>515</v>
      </c>
      <c r="B554" s="367" t="s">
        <v>1029</v>
      </c>
      <c r="C554" s="368" t="s">
        <v>1030</v>
      </c>
      <c r="D554" s="369">
        <f t="shared" ref="D554:E554" si="137">SUM(D555:D560)</f>
        <v>0</v>
      </c>
      <c r="E554" s="369">
        <f t="shared" si="137"/>
        <v>0</v>
      </c>
      <c r="F554" s="370" t="str">
        <f t="shared" si="104"/>
        <v>-</v>
      </c>
    </row>
    <row r="555" spans="1:6" ht="12.75" customHeight="1" x14ac:dyDescent="0.2">
      <c r="A555" s="366">
        <v>5153</v>
      </c>
      <c r="B555" s="367" t="s">
        <v>1031</v>
      </c>
      <c r="C555" s="368" t="s">
        <v>1032</v>
      </c>
      <c r="D555" s="372"/>
      <c r="E555" s="372"/>
      <c r="F555" s="370" t="str">
        <f t="shared" si="104"/>
        <v>-</v>
      </c>
    </row>
    <row r="556" spans="1:6" ht="12.75" customHeight="1" x14ac:dyDescent="0.2">
      <c r="A556" s="366">
        <v>5154</v>
      </c>
      <c r="B556" s="367" t="s">
        <v>1033</v>
      </c>
      <c r="C556" s="368" t="s">
        <v>1034</v>
      </c>
      <c r="D556" s="372"/>
      <c r="E556" s="372"/>
      <c r="F556" s="370" t="str">
        <f t="shared" si="104"/>
        <v>-</v>
      </c>
    </row>
    <row r="557" spans="1:6" ht="24" x14ac:dyDescent="0.2">
      <c r="A557" s="366">
        <v>5155</v>
      </c>
      <c r="B557" s="367" t="s">
        <v>1035</v>
      </c>
      <c r="C557" s="368" t="s">
        <v>1036</v>
      </c>
      <c r="D557" s="372"/>
      <c r="E557" s="372"/>
      <c r="F557" s="370" t="str">
        <f t="shared" si="104"/>
        <v>-</v>
      </c>
    </row>
    <row r="558" spans="1:6" ht="12.75" customHeight="1" x14ac:dyDescent="0.2">
      <c r="A558" s="366">
        <v>5156</v>
      </c>
      <c r="B558" s="367" t="s">
        <v>1037</v>
      </c>
      <c r="C558" s="368" t="s">
        <v>1038</v>
      </c>
      <c r="D558" s="372"/>
      <c r="E558" s="372"/>
      <c r="F558" s="370" t="str">
        <f t="shared" si="104"/>
        <v>-</v>
      </c>
    </row>
    <row r="559" spans="1:6" ht="12.75" customHeight="1" x14ac:dyDescent="0.2">
      <c r="A559" s="366">
        <v>5157</v>
      </c>
      <c r="B559" s="367" t="s">
        <v>1039</v>
      </c>
      <c r="C559" s="368" t="s">
        <v>1040</v>
      </c>
      <c r="D559" s="372"/>
      <c r="E559" s="372"/>
      <c r="F559" s="370" t="str">
        <f t="shared" si="104"/>
        <v>-</v>
      </c>
    </row>
    <row r="560" spans="1:6" ht="12.75" customHeight="1" x14ac:dyDescent="0.2">
      <c r="A560" s="366">
        <v>5158</v>
      </c>
      <c r="B560" s="367" t="s">
        <v>1041</v>
      </c>
      <c r="C560" s="368" t="s">
        <v>1042</v>
      </c>
      <c r="D560" s="372"/>
      <c r="E560" s="372"/>
      <c r="F560" s="370" t="str">
        <f t="shared" si="104"/>
        <v>-</v>
      </c>
    </row>
    <row r="561" spans="1:7" ht="24" x14ac:dyDescent="0.2">
      <c r="A561" s="366">
        <v>516</v>
      </c>
      <c r="B561" s="373" t="s">
        <v>1043</v>
      </c>
      <c r="C561" s="368" t="s">
        <v>1044</v>
      </c>
      <c r="D561" s="369">
        <f t="shared" ref="D561:E561" si="138">SUM(D562:D565)</f>
        <v>0</v>
      </c>
      <c r="E561" s="369">
        <f t="shared" si="138"/>
        <v>0</v>
      </c>
      <c r="F561" s="370" t="str">
        <f t="shared" si="104"/>
        <v>-</v>
      </c>
    </row>
    <row r="562" spans="1:7" ht="12.75" customHeight="1" x14ac:dyDescent="0.2">
      <c r="A562" s="366">
        <v>5163</v>
      </c>
      <c r="B562" s="367" t="s">
        <v>1045</v>
      </c>
      <c r="C562" s="368" t="s">
        <v>1046</v>
      </c>
      <c r="D562" s="372"/>
      <c r="E562" s="372"/>
      <c r="F562" s="370" t="str">
        <f t="shared" si="104"/>
        <v>-</v>
      </c>
    </row>
    <row r="563" spans="1:7" ht="12.75" customHeight="1" x14ac:dyDescent="0.2">
      <c r="A563" s="366">
        <v>5164</v>
      </c>
      <c r="B563" s="367" t="s">
        <v>1047</v>
      </c>
      <c r="C563" s="368" t="s">
        <v>1048</v>
      </c>
      <c r="D563" s="372"/>
      <c r="E563" s="372"/>
      <c r="F563" s="370" t="str">
        <f t="shared" si="104"/>
        <v>-</v>
      </c>
    </row>
    <row r="564" spans="1:7" ht="12.75" customHeight="1" x14ac:dyDescent="0.2">
      <c r="A564" s="366">
        <v>5165</v>
      </c>
      <c r="B564" s="367" t="s">
        <v>1049</v>
      </c>
      <c r="C564" s="368" t="s">
        <v>1050</v>
      </c>
      <c r="D564" s="372"/>
      <c r="E564" s="372"/>
      <c r="F564" s="370" t="str">
        <f t="shared" si="104"/>
        <v>-</v>
      </c>
    </row>
    <row r="565" spans="1:7" ht="12.75" customHeight="1" x14ac:dyDescent="0.2">
      <c r="A565" s="366">
        <v>5166</v>
      </c>
      <c r="B565" s="367" t="s">
        <v>1051</v>
      </c>
      <c r="C565" s="368" t="s">
        <v>1052</v>
      </c>
      <c r="D565" s="372"/>
      <c r="E565" s="372"/>
      <c r="F565" s="370" t="str">
        <f t="shared" si="104"/>
        <v>-</v>
      </c>
    </row>
    <row r="566" spans="1:7" ht="12.75" customHeight="1" x14ac:dyDescent="0.2">
      <c r="A566" s="366">
        <v>517</v>
      </c>
      <c r="B566" s="367" t="s">
        <v>1053</v>
      </c>
      <c r="C566" s="368" t="s">
        <v>1054</v>
      </c>
      <c r="D566" s="369">
        <f t="shared" ref="D566:E566" si="139">SUM(D567:D573)</f>
        <v>0</v>
      </c>
      <c r="E566" s="369">
        <f t="shared" si="139"/>
        <v>0</v>
      </c>
      <c r="F566" s="370" t="str">
        <f t="shared" si="104"/>
        <v>-</v>
      </c>
    </row>
    <row r="567" spans="1:7" ht="12.75" customHeight="1" x14ac:dyDescent="0.2">
      <c r="A567" s="366">
        <v>5171</v>
      </c>
      <c r="B567" s="367" t="s">
        <v>1055</v>
      </c>
      <c r="C567" s="368" t="s">
        <v>1056</v>
      </c>
      <c r="D567" s="372"/>
      <c r="E567" s="372"/>
      <c r="F567" s="370" t="str">
        <f t="shared" si="104"/>
        <v>-</v>
      </c>
    </row>
    <row r="568" spans="1:7" ht="12.75" customHeight="1" x14ac:dyDescent="0.2">
      <c r="A568" s="366">
        <v>5172</v>
      </c>
      <c r="B568" s="367" t="s">
        <v>1057</v>
      </c>
      <c r="C568" s="368" t="s">
        <v>1058</v>
      </c>
      <c r="D568" s="372"/>
      <c r="E568" s="372"/>
      <c r="F568" s="370" t="str">
        <f t="shared" si="104"/>
        <v>-</v>
      </c>
    </row>
    <row r="569" spans="1:7" ht="12.75" customHeight="1" x14ac:dyDescent="0.2">
      <c r="A569" s="366">
        <v>5173</v>
      </c>
      <c r="B569" s="367" t="s">
        <v>1059</v>
      </c>
      <c r="C569" s="368" t="s">
        <v>1060</v>
      </c>
      <c r="D569" s="372"/>
      <c r="E569" s="372"/>
      <c r="F569" s="370" t="str">
        <f t="shared" si="104"/>
        <v>-</v>
      </c>
    </row>
    <row r="570" spans="1:7" ht="12.75" customHeight="1" x14ac:dyDescent="0.2">
      <c r="A570" s="366">
        <v>5174</v>
      </c>
      <c r="B570" s="367" t="s">
        <v>1061</v>
      </c>
      <c r="C570" s="368" t="s">
        <v>1062</v>
      </c>
      <c r="D570" s="372"/>
      <c r="E570" s="372"/>
      <c r="F570" s="370" t="str">
        <f t="shared" si="104"/>
        <v>-</v>
      </c>
    </row>
    <row r="571" spans="1:7" ht="12.75" customHeight="1" x14ac:dyDescent="0.2">
      <c r="A571" s="366">
        <v>5175</v>
      </c>
      <c r="B571" s="367" t="s">
        <v>1063</v>
      </c>
      <c r="C571" s="368" t="s">
        <v>1064</v>
      </c>
      <c r="D571" s="372"/>
      <c r="E571" s="372"/>
      <c r="F571" s="370" t="str">
        <f t="shared" si="104"/>
        <v>-</v>
      </c>
    </row>
    <row r="572" spans="1:7" ht="12.75" customHeight="1" x14ac:dyDescent="0.2">
      <c r="A572" s="366">
        <v>5176</v>
      </c>
      <c r="B572" s="367" t="s">
        <v>1065</v>
      </c>
      <c r="C572" s="368" t="s">
        <v>1066</v>
      </c>
      <c r="D572" s="372"/>
      <c r="E572" s="372"/>
      <c r="F572" s="370" t="str">
        <f t="shared" si="104"/>
        <v>-</v>
      </c>
    </row>
    <row r="573" spans="1:7" ht="24" x14ac:dyDescent="0.2">
      <c r="A573" s="366">
        <v>5177</v>
      </c>
      <c r="B573" s="373" t="s">
        <v>3095</v>
      </c>
      <c r="C573" s="368" t="s">
        <v>1067</v>
      </c>
      <c r="D573" s="372"/>
      <c r="E573" s="372"/>
      <c r="F573" s="370" t="str">
        <f t="shared" si="104"/>
        <v>-</v>
      </c>
      <c r="G573" s="371" t="s">
        <v>2970</v>
      </c>
    </row>
    <row r="574" spans="1:7" ht="12.75" customHeight="1" x14ac:dyDescent="0.2">
      <c r="A574" s="366" t="s">
        <v>1068</v>
      </c>
      <c r="B574" s="367" t="s">
        <v>3096</v>
      </c>
      <c r="C574" s="368" t="s">
        <v>1068</v>
      </c>
      <c r="D574" s="369"/>
      <c r="E574" s="369"/>
      <c r="F574" s="370" t="str">
        <f t="shared" si="104"/>
        <v>-</v>
      </c>
      <c r="G574" s="371" t="s">
        <v>3082</v>
      </c>
    </row>
    <row r="575" spans="1:7" ht="12.75" customHeight="1" x14ac:dyDescent="0.2">
      <c r="A575" s="374" t="s">
        <v>3097</v>
      </c>
      <c r="B575" s="375" t="s">
        <v>3098</v>
      </c>
      <c r="C575" s="376" t="s">
        <v>3097</v>
      </c>
      <c r="D575" s="377"/>
      <c r="E575" s="377"/>
      <c r="F575" s="378" t="str">
        <f t="shared" si="104"/>
        <v>-</v>
      </c>
      <c r="G575" s="379" t="s">
        <v>2964</v>
      </c>
    </row>
    <row r="576" spans="1:7" ht="12.75" customHeight="1" x14ac:dyDescent="0.2">
      <c r="A576" s="374" t="s">
        <v>3099</v>
      </c>
      <c r="B576" s="375" t="s">
        <v>3100</v>
      </c>
      <c r="C576" s="376" t="s">
        <v>3099</v>
      </c>
      <c r="D576" s="377"/>
      <c r="E576" s="377"/>
      <c r="F576" s="378" t="str">
        <f t="shared" si="104"/>
        <v>-</v>
      </c>
      <c r="G576" s="379" t="s">
        <v>2964</v>
      </c>
    </row>
    <row r="577" spans="1:7" ht="12.75" customHeight="1" x14ac:dyDescent="0.2">
      <c r="A577" s="374" t="s">
        <v>3101</v>
      </c>
      <c r="B577" s="375" t="s">
        <v>3102</v>
      </c>
      <c r="C577" s="376" t="s">
        <v>3101</v>
      </c>
      <c r="D577" s="377"/>
      <c r="E577" s="377"/>
      <c r="F577" s="378" t="str">
        <f t="shared" si="104"/>
        <v>-</v>
      </c>
      <c r="G577" s="379" t="s">
        <v>2964</v>
      </c>
    </row>
    <row r="578" spans="1:7" ht="24" x14ac:dyDescent="0.2">
      <c r="A578" s="366">
        <v>52</v>
      </c>
      <c r="B578" s="367" t="s">
        <v>3103</v>
      </c>
      <c r="C578" s="368" t="s">
        <v>1069</v>
      </c>
      <c r="D578" s="369">
        <f t="shared" ref="D578:E578" si="140">D579+D582+D585+D588</f>
        <v>0</v>
      </c>
      <c r="E578" s="369">
        <f t="shared" si="140"/>
        <v>0</v>
      </c>
      <c r="F578" s="370" t="str">
        <f t="shared" si="104"/>
        <v>-</v>
      </c>
      <c r="G578" s="371" t="s">
        <v>2970</v>
      </c>
    </row>
    <row r="579" spans="1:7" ht="12.75" customHeight="1" x14ac:dyDescent="0.2">
      <c r="A579" s="366">
        <v>521</v>
      </c>
      <c r="B579" s="367" t="s">
        <v>1070</v>
      </c>
      <c r="C579" s="368" t="s">
        <v>1071</v>
      </c>
      <c r="D579" s="369">
        <f t="shared" ref="D579:E579" si="141">SUM(D580:D581)</f>
        <v>0</v>
      </c>
      <c r="E579" s="369">
        <f t="shared" si="141"/>
        <v>0</v>
      </c>
      <c r="F579" s="370" t="str">
        <f t="shared" si="104"/>
        <v>-</v>
      </c>
    </row>
    <row r="580" spans="1:7" ht="12.75" customHeight="1" x14ac:dyDescent="0.2">
      <c r="A580" s="366">
        <v>5211</v>
      </c>
      <c r="B580" s="367" t="s">
        <v>1072</v>
      </c>
      <c r="C580" s="368" t="s">
        <v>1073</v>
      </c>
      <c r="D580" s="372"/>
      <c r="E580" s="372"/>
      <c r="F580" s="370" t="str">
        <f t="shared" si="104"/>
        <v>-</v>
      </c>
    </row>
    <row r="581" spans="1:7" ht="12.75" customHeight="1" x14ac:dyDescent="0.2">
      <c r="A581" s="366">
        <v>5212</v>
      </c>
      <c r="B581" s="367" t="s">
        <v>1074</v>
      </c>
      <c r="C581" s="368" t="s">
        <v>1075</v>
      </c>
      <c r="D581" s="372"/>
      <c r="E581" s="372"/>
      <c r="F581" s="370" t="str">
        <f t="shared" si="104"/>
        <v>-</v>
      </c>
    </row>
    <row r="582" spans="1:7" ht="12.75" customHeight="1" x14ac:dyDescent="0.2">
      <c r="A582" s="366">
        <v>522</v>
      </c>
      <c r="B582" s="367" t="s">
        <v>1076</v>
      </c>
      <c r="C582" s="368" t="s">
        <v>1077</v>
      </c>
      <c r="D582" s="369">
        <f t="shared" ref="D582:E582" si="142">SUM(D583:D584)</f>
        <v>0</v>
      </c>
      <c r="E582" s="369">
        <f t="shared" si="142"/>
        <v>0</v>
      </c>
      <c r="F582" s="370" t="str">
        <f t="shared" si="104"/>
        <v>-</v>
      </c>
    </row>
    <row r="583" spans="1:7" ht="12.75" customHeight="1" x14ac:dyDescent="0.2">
      <c r="A583" s="366">
        <v>5221</v>
      </c>
      <c r="B583" s="367" t="s">
        <v>876</v>
      </c>
      <c r="C583" s="368" t="s">
        <v>1078</v>
      </c>
      <c r="D583" s="372"/>
      <c r="E583" s="372"/>
      <c r="F583" s="370" t="str">
        <f t="shared" si="104"/>
        <v>-</v>
      </c>
    </row>
    <row r="584" spans="1:7" ht="12.75" customHeight="1" x14ac:dyDescent="0.2">
      <c r="A584" s="366">
        <v>5222</v>
      </c>
      <c r="B584" s="367" t="s">
        <v>878</v>
      </c>
      <c r="C584" s="368" t="s">
        <v>1079</v>
      </c>
      <c r="D584" s="372"/>
      <c r="E584" s="372"/>
      <c r="F584" s="370" t="str">
        <f t="shared" si="104"/>
        <v>-</v>
      </c>
    </row>
    <row r="585" spans="1:7" ht="12.75" customHeight="1" x14ac:dyDescent="0.2">
      <c r="A585" s="366">
        <v>523</v>
      </c>
      <c r="B585" s="367" t="s">
        <v>1080</v>
      </c>
      <c r="C585" s="368" t="s">
        <v>1081</v>
      </c>
      <c r="D585" s="369">
        <f t="shared" ref="D585:E585" si="143">SUM(D586:D587)</f>
        <v>0</v>
      </c>
      <c r="E585" s="369">
        <f t="shared" si="143"/>
        <v>0</v>
      </c>
      <c r="F585" s="370" t="str">
        <f t="shared" si="104"/>
        <v>-</v>
      </c>
    </row>
    <row r="586" spans="1:7" ht="12.75" customHeight="1" x14ac:dyDescent="0.2">
      <c r="A586" s="366">
        <v>5231</v>
      </c>
      <c r="B586" s="367" t="s">
        <v>882</v>
      </c>
      <c r="C586" s="368" t="s">
        <v>1082</v>
      </c>
      <c r="D586" s="372"/>
      <c r="E586" s="372"/>
      <c r="F586" s="370" t="str">
        <f t="shared" si="104"/>
        <v>-</v>
      </c>
    </row>
    <row r="587" spans="1:7" ht="12.75" customHeight="1" x14ac:dyDescent="0.2">
      <c r="A587" s="366">
        <v>5232</v>
      </c>
      <c r="B587" s="367" t="s">
        <v>884</v>
      </c>
      <c r="C587" s="368" t="s">
        <v>1083</v>
      </c>
      <c r="D587" s="372"/>
      <c r="E587" s="372"/>
      <c r="F587" s="370" t="str">
        <f t="shared" si="104"/>
        <v>-</v>
      </c>
    </row>
    <row r="588" spans="1:7" ht="12.75" customHeight="1" x14ac:dyDescent="0.2">
      <c r="A588" s="366">
        <v>524</v>
      </c>
      <c r="B588" s="367" t="s">
        <v>1084</v>
      </c>
      <c r="C588" s="368" t="s">
        <v>1085</v>
      </c>
      <c r="D588" s="369">
        <f t="shared" ref="D588:E588" si="144">SUM(D589:D590)</f>
        <v>0</v>
      </c>
      <c r="E588" s="369">
        <f t="shared" si="144"/>
        <v>0</v>
      </c>
      <c r="F588" s="370" t="str">
        <f t="shared" si="104"/>
        <v>-</v>
      </c>
    </row>
    <row r="589" spans="1:7" ht="12.75" customHeight="1" x14ac:dyDescent="0.2">
      <c r="A589" s="390">
        <v>5241</v>
      </c>
      <c r="B589" s="367" t="s">
        <v>1086</v>
      </c>
      <c r="C589" s="391" t="s">
        <v>1087</v>
      </c>
      <c r="D589" s="372"/>
      <c r="E589" s="372"/>
      <c r="F589" s="370" t="str">
        <f t="shared" si="104"/>
        <v>-</v>
      </c>
    </row>
    <row r="590" spans="1:7" ht="12.75" customHeight="1" x14ac:dyDescent="0.2">
      <c r="A590" s="390">
        <v>5242</v>
      </c>
      <c r="B590" s="367" t="s">
        <v>998</v>
      </c>
      <c r="C590" s="391" t="s">
        <v>1088</v>
      </c>
      <c r="D590" s="372"/>
      <c r="E590" s="372"/>
      <c r="F590" s="370" t="str">
        <f t="shared" si="104"/>
        <v>-</v>
      </c>
    </row>
    <row r="591" spans="1:7" ht="24" x14ac:dyDescent="0.2">
      <c r="A591" s="366">
        <v>53</v>
      </c>
      <c r="B591" s="367" t="s">
        <v>3104</v>
      </c>
      <c r="C591" s="368" t="s">
        <v>1089</v>
      </c>
      <c r="D591" s="369">
        <f t="shared" ref="D591:E591" si="145">D592+D596+D598+D601</f>
        <v>0</v>
      </c>
      <c r="E591" s="369">
        <f t="shared" si="145"/>
        <v>0</v>
      </c>
      <c r="F591" s="370" t="str">
        <f t="shared" si="104"/>
        <v>-</v>
      </c>
      <c r="G591" s="371" t="s">
        <v>2970</v>
      </c>
    </row>
    <row r="592" spans="1:7" ht="24" x14ac:dyDescent="0.2">
      <c r="A592" s="366">
        <v>531</v>
      </c>
      <c r="B592" s="394" t="s">
        <v>3105</v>
      </c>
      <c r="C592" s="368" t="s">
        <v>1090</v>
      </c>
      <c r="D592" s="369">
        <f t="shared" ref="D592:E592" si="146">SUM(D593:D595)</f>
        <v>0</v>
      </c>
      <c r="E592" s="369">
        <f t="shared" si="146"/>
        <v>0</v>
      </c>
      <c r="F592" s="370" t="str">
        <f t="shared" si="104"/>
        <v>-</v>
      </c>
      <c r="G592" s="371" t="s">
        <v>2970</v>
      </c>
    </row>
    <row r="593" spans="1:7" ht="12.75" customHeight="1" x14ac:dyDescent="0.2">
      <c r="A593" s="366">
        <v>5312</v>
      </c>
      <c r="B593" s="367" t="s">
        <v>895</v>
      </c>
      <c r="C593" s="368" t="s">
        <v>1091</v>
      </c>
      <c r="D593" s="372"/>
      <c r="E593" s="372"/>
      <c r="F593" s="370" t="str">
        <f t="shared" si="104"/>
        <v>-</v>
      </c>
    </row>
    <row r="594" spans="1:7" ht="12.75" customHeight="1" x14ac:dyDescent="0.2">
      <c r="A594" s="366">
        <v>5313</v>
      </c>
      <c r="B594" s="367" t="s">
        <v>897</v>
      </c>
      <c r="C594" s="368" t="s">
        <v>1092</v>
      </c>
      <c r="D594" s="372"/>
      <c r="E594" s="372"/>
      <c r="F594" s="370" t="str">
        <f t="shared" si="104"/>
        <v>-</v>
      </c>
    </row>
    <row r="595" spans="1:7" ht="12.75" customHeight="1" x14ac:dyDescent="0.2">
      <c r="A595" s="366">
        <v>5314</v>
      </c>
      <c r="B595" s="367" t="s">
        <v>899</v>
      </c>
      <c r="C595" s="368" t="s">
        <v>1093</v>
      </c>
      <c r="D595" s="372"/>
      <c r="E595" s="372"/>
      <c r="F595" s="370" t="str">
        <f t="shared" si="104"/>
        <v>-</v>
      </c>
    </row>
    <row r="596" spans="1:7" ht="24" x14ac:dyDescent="0.2">
      <c r="A596" s="366">
        <v>532</v>
      </c>
      <c r="B596" s="381" t="s">
        <v>3106</v>
      </c>
      <c r="C596" s="368" t="s">
        <v>1094</v>
      </c>
      <c r="D596" s="369">
        <f t="shared" ref="D596:E596" si="147">D597</f>
        <v>0</v>
      </c>
      <c r="E596" s="369">
        <f t="shared" si="147"/>
        <v>0</v>
      </c>
      <c r="F596" s="370" t="str">
        <f t="shared" si="104"/>
        <v>-</v>
      </c>
      <c r="G596" s="371" t="s">
        <v>2970</v>
      </c>
    </row>
    <row r="597" spans="1:7" ht="12.75" customHeight="1" x14ac:dyDescent="0.2">
      <c r="A597" s="366">
        <v>5321</v>
      </c>
      <c r="B597" s="367" t="s">
        <v>1095</v>
      </c>
      <c r="C597" s="368" t="s">
        <v>1096</v>
      </c>
      <c r="D597" s="372"/>
      <c r="E597" s="372"/>
      <c r="F597" s="370" t="str">
        <f t="shared" si="104"/>
        <v>-</v>
      </c>
    </row>
    <row r="598" spans="1:7" ht="24" x14ac:dyDescent="0.2">
      <c r="A598" s="366">
        <v>533</v>
      </c>
      <c r="B598" s="381" t="s">
        <v>3107</v>
      </c>
      <c r="C598" s="368" t="s">
        <v>1097</v>
      </c>
      <c r="D598" s="369">
        <f t="shared" ref="D598:E598" si="148">SUM(D599:D600)</f>
        <v>0</v>
      </c>
      <c r="E598" s="369">
        <f t="shared" si="148"/>
        <v>0</v>
      </c>
      <c r="F598" s="370" t="str">
        <f t="shared" si="104"/>
        <v>-</v>
      </c>
      <c r="G598" s="371" t="s">
        <v>2970</v>
      </c>
    </row>
    <row r="599" spans="1:7" ht="24" x14ac:dyDescent="0.2">
      <c r="A599" s="366">
        <v>5331</v>
      </c>
      <c r="B599" s="373" t="s">
        <v>1098</v>
      </c>
      <c r="C599" s="368" t="s">
        <v>1099</v>
      </c>
      <c r="D599" s="372"/>
      <c r="E599" s="372"/>
      <c r="F599" s="370" t="str">
        <f t="shared" si="104"/>
        <v>-</v>
      </c>
    </row>
    <row r="600" spans="1:7" ht="12.75" customHeight="1" x14ac:dyDescent="0.2">
      <c r="A600" s="366">
        <v>5332</v>
      </c>
      <c r="B600" s="367" t="s">
        <v>1100</v>
      </c>
      <c r="C600" s="368" t="s">
        <v>1101</v>
      </c>
      <c r="D600" s="372"/>
      <c r="E600" s="372"/>
      <c r="F600" s="370" t="str">
        <f t="shared" si="104"/>
        <v>-</v>
      </c>
    </row>
    <row r="601" spans="1:7" ht="24" x14ac:dyDescent="0.2">
      <c r="A601" s="390">
        <v>534</v>
      </c>
      <c r="B601" s="381" t="s">
        <v>3108</v>
      </c>
      <c r="C601" s="391" t="s">
        <v>1102</v>
      </c>
      <c r="D601" s="369">
        <f t="shared" ref="D601:E601" si="149">SUM(D602:D603)</f>
        <v>0</v>
      </c>
      <c r="E601" s="369">
        <f t="shared" si="149"/>
        <v>0</v>
      </c>
      <c r="F601" s="370" t="str">
        <f t="shared" si="104"/>
        <v>-</v>
      </c>
      <c r="G601" s="371" t="s">
        <v>2970</v>
      </c>
    </row>
    <row r="602" spans="1:7" ht="12.75" customHeight="1" x14ac:dyDescent="0.2">
      <c r="A602" s="366">
        <v>5341</v>
      </c>
      <c r="B602" s="367" t="s">
        <v>1103</v>
      </c>
      <c r="C602" s="368" t="s">
        <v>1104</v>
      </c>
      <c r="D602" s="372"/>
      <c r="E602" s="372"/>
      <c r="F602" s="370" t="str">
        <f t="shared" si="104"/>
        <v>-</v>
      </c>
    </row>
    <row r="603" spans="1:7" ht="12.75" customHeight="1" x14ac:dyDescent="0.2">
      <c r="A603" s="366">
        <v>5342</v>
      </c>
      <c r="B603" s="367" t="s">
        <v>912</v>
      </c>
      <c r="C603" s="368" t="s">
        <v>1105</v>
      </c>
      <c r="D603" s="372"/>
      <c r="E603" s="372"/>
      <c r="F603" s="370" t="str">
        <f t="shared" si="104"/>
        <v>-</v>
      </c>
    </row>
    <row r="604" spans="1:7" ht="24" x14ac:dyDescent="0.2">
      <c r="A604" s="366">
        <v>54</v>
      </c>
      <c r="B604" s="373" t="s">
        <v>1106</v>
      </c>
      <c r="C604" s="368" t="s">
        <v>1107</v>
      </c>
      <c r="D604" s="369">
        <f t="shared" ref="D604:E604" si="150">D605+D610+D614+D616+D623+D628</f>
        <v>0</v>
      </c>
      <c r="E604" s="369">
        <f t="shared" si="150"/>
        <v>0</v>
      </c>
      <c r="F604" s="370" t="str">
        <f t="shared" si="104"/>
        <v>-</v>
      </c>
    </row>
    <row r="605" spans="1:7" ht="24" x14ac:dyDescent="0.2">
      <c r="A605" s="366">
        <v>541</v>
      </c>
      <c r="B605" s="367" t="s">
        <v>1108</v>
      </c>
      <c r="C605" s="368" t="s">
        <v>1109</v>
      </c>
      <c r="D605" s="369">
        <f t="shared" ref="D605:E605" si="151">SUM(D606:D609)</f>
        <v>0</v>
      </c>
      <c r="E605" s="369">
        <f t="shared" si="151"/>
        <v>0</v>
      </c>
      <c r="F605" s="370" t="str">
        <f t="shared" si="104"/>
        <v>-</v>
      </c>
    </row>
    <row r="606" spans="1:7" ht="12.75" customHeight="1" x14ac:dyDescent="0.2">
      <c r="A606" s="366">
        <v>5413</v>
      </c>
      <c r="B606" s="367" t="s">
        <v>1110</v>
      </c>
      <c r="C606" s="368" t="s">
        <v>1111</v>
      </c>
      <c r="D606" s="372"/>
      <c r="E606" s="372"/>
      <c r="F606" s="370" t="str">
        <f t="shared" si="104"/>
        <v>-</v>
      </c>
    </row>
    <row r="607" spans="1:7" ht="12.75" customHeight="1" x14ac:dyDescent="0.2">
      <c r="A607" s="366">
        <v>5414</v>
      </c>
      <c r="B607" s="367" t="s">
        <v>1112</v>
      </c>
      <c r="C607" s="368" t="s">
        <v>1113</v>
      </c>
      <c r="D607" s="372"/>
      <c r="E607" s="372"/>
      <c r="F607" s="370" t="str">
        <f t="shared" si="104"/>
        <v>-</v>
      </c>
    </row>
    <row r="608" spans="1:7" ht="12.75" customHeight="1" x14ac:dyDescent="0.2">
      <c r="A608" s="366">
        <v>5415</v>
      </c>
      <c r="B608" s="367" t="s">
        <v>1114</v>
      </c>
      <c r="C608" s="368" t="s">
        <v>1115</v>
      </c>
      <c r="D608" s="372"/>
      <c r="E608" s="372"/>
      <c r="F608" s="370" t="str">
        <f t="shared" si="104"/>
        <v>-</v>
      </c>
    </row>
    <row r="609" spans="1:6" ht="12.75" customHeight="1" x14ac:dyDescent="0.2">
      <c r="A609" s="366">
        <v>5416</v>
      </c>
      <c r="B609" s="367" t="s">
        <v>1116</v>
      </c>
      <c r="C609" s="368" t="s">
        <v>1117</v>
      </c>
      <c r="D609" s="372"/>
      <c r="E609" s="372"/>
      <c r="F609" s="370" t="str">
        <f t="shared" si="104"/>
        <v>-</v>
      </c>
    </row>
    <row r="610" spans="1:6" ht="24" x14ac:dyDescent="0.2">
      <c r="A610" s="366">
        <v>542</v>
      </c>
      <c r="B610" s="367" t="s">
        <v>1118</v>
      </c>
      <c r="C610" s="368" t="s">
        <v>1119</v>
      </c>
      <c r="D610" s="369">
        <f t="shared" ref="D610:E610" si="152">SUM(D611:D613)</f>
        <v>0</v>
      </c>
      <c r="E610" s="369">
        <f t="shared" si="152"/>
        <v>0</v>
      </c>
      <c r="F610" s="370" t="str">
        <f t="shared" si="104"/>
        <v>-</v>
      </c>
    </row>
    <row r="611" spans="1:6" ht="12.75" customHeight="1" x14ac:dyDescent="0.2">
      <c r="A611" s="366">
        <v>5422</v>
      </c>
      <c r="B611" s="367" t="s">
        <v>1120</v>
      </c>
      <c r="C611" s="368" t="s">
        <v>1121</v>
      </c>
      <c r="D611" s="372"/>
      <c r="E611" s="372"/>
      <c r="F611" s="370" t="str">
        <f t="shared" si="104"/>
        <v>-</v>
      </c>
    </row>
    <row r="612" spans="1:6" ht="24" x14ac:dyDescent="0.2">
      <c r="A612" s="366">
        <v>5423</v>
      </c>
      <c r="B612" s="367" t="s">
        <v>1122</v>
      </c>
      <c r="C612" s="368" t="s">
        <v>1123</v>
      </c>
      <c r="D612" s="372"/>
      <c r="E612" s="372"/>
      <c r="F612" s="370" t="str">
        <f t="shared" si="104"/>
        <v>-</v>
      </c>
    </row>
    <row r="613" spans="1:6" ht="24" x14ac:dyDescent="0.2">
      <c r="A613" s="366">
        <v>5424</v>
      </c>
      <c r="B613" s="367" t="s">
        <v>1124</v>
      </c>
      <c r="C613" s="368" t="s">
        <v>1125</v>
      </c>
      <c r="D613" s="372"/>
      <c r="E613" s="372"/>
      <c r="F613" s="370" t="str">
        <f t="shared" si="104"/>
        <v>-</v>
      </c>
    </row>
    <row r="614" spans="1:6" ht="24" x14ac:dyDescent="0.2">
      <c r="A614" s="366">
        <v>543</v>
      </c>
      <c r="B614" s="367" t="s">
        <v>1126</v>
      </c>
      <c r="C614" s="368" t="s">
        <v>1127</v>
      </c>
      <c r="D614" s="369">
        <f t="shared" ref="D614:E614" si="153">D615</f>
        <v>0</v>
      </c>
      <c r="E614" s="369">
        <f t="shared" si="153"/>
        <v>0</v>
      </c>
      <c r="F614" s="370" t="str">
        <f t="shared" si="104"/>
        <v>-</v>
      </c>
    </row>
    <row r="615" spans="1:6" ht="12.75" customHeight="1" x14ac:dyDescent="0.2">
      <c r="A615" s="366">
        <v>5431</v>
      </c>
      <c r="B615" s="367" t="s">
        <v>1128</v>
      </c>
      <c r="C615" s="368" t="s">
        <v>1129</v>
      </c>
      <c r="D615" s="372"/>
      <c r="E615" s="372"/>
      <c r="F615" s="370" t="str">
        <f t="shared" si="104"/>
        <v>-</v>
      </c>
    </row>
    <row r="616" spans="1:6" ht="24" x14ac:dyDescent="0.2">
      <c r="A616" s="366">
        <v>544</v>
      </c>
      <c r="B616" s="367" t="s">
        <v>1130</v>
      </c>
      <c r="C616" s="368" t="s">
        <v>1131</v>
      </c>
      <c r="D616" s="369">
        <f t="shared" ref="D616:E616" si="154">SUM(D617:D622)</f>
        <v>0</v>
      </c>
      <c r="E616" s="369">
        <f t="shared" si="154"/>
        <v>0</v>
      </c>
      <c r="F616" s="370" t="str">
        <f t="shared" si="104"/>
        <v>-</v>
      </c>
    </row>
    <row r="617" spans="1:6" ht="24" x14ac:dyDescent="0.2">
      <c r="A617" s="366">
        <v>5443</v>
      </c>
      <c r="B617" s="367" t="s">
        <v>1132</v>
      </c>
      <c r="C617" s="368" t="s">
        <v>1133</v>
      </c>
      <c r="D617" s="372"/>
      <c r="E617" s="372"/>
      <c r="F617" s="370" t="str">
        <f t="shared" si="104"/>
        <v>-</v>
      </c>
    </row>
    <row r="618" spans="1:6" ht="24" x14ac:dyDescent="0.2">
      <c r="A618" s="366">
        <v>5444</v>
      </c>
      <c r="B618" s="373" t="s">
        <v>1134</v>
      </c>
      <c r="C618" s="368" t="s">
        <v>1135</v>
      </c>
      <c r="D618" s="372"/>
      <c r="E618" s="372"/>
      <c r="F618" s="370" t="str">
        <f t="shared" si="104"/>
        <v>-</v>
      </c>
    </row>
    <row r="619" spans="1:6" ht="24" x14ac:dyDescent="0.2">
      <c r="A619" s="390">
        <v>5445</v>
      </c>
      <c r="B619" s="367" t="s">
        <v>1136</v>
      </c>
      <c r="C619" s="391" t="s">
        <v>1137</v>
      </c>
      <c r="D619" s="372"/>
      <c r="E619" s="372"/>
      <c r="F619" s="370" t="str">
        <f t="shared" si="104"/>
        <v>-</v>
      </c>
    </row>
    <row r="620" spans="1:6" ht="12.75" customHeight="1" x14ac:dyDescent="0.2">
      <c r="A620" s="366">
        <v>5446</v>
      </c>
      <c r="B620" s="367" t="s">
        <v>1138</v>
      </c>
      <c r="C620" s="368" t="s">
        <v>1139</v>
      </c>
      <c r="D620" s="372"/>
      <c r="E620" s="372"/>
      <c r="F620" s="370" t="str">
        <f t="shared" si="104"/>
        <v>-</v>
      </c>
    </row>
    <row r="621" spans="1:6" ht="12.75" customHeight="1" x14ac:dyDescent="0.2">
      <c r="A621" s="366">
        <v>5447</v>
      </c>
      <c r="B621" s="367" t="s">
        <v>1140</v>
      </c>
      <c r="C621" s="368" t="s">
        <v>1141</v>
      </c>
      <c r="D621" s="372"/>
      <c r="E621" s="372"/>
      <c r="F621" s="370" t="str">
        <f t="shared" si="104"/>
        <v>-</v>
      </c>
    </row>
    <row r="622" spans="1:6" ht="24" x14ac:dyDescent="0.2">
      <c r="A622" s="366">
        <v>5448</v>
      </c>
      <c r="B622" s="367" t="s">
        <v>1142</v>
      </c>
      <c r="C622" s="368" t="s">
        <v>1143</v>
      </c>
      <c r="D622" s="372"/>
      <c r="E622" s="372"/>
      <c r="F622" s="370" t="str">
        <f t="shared" si="104"/>
        <v>-</v>
      </c>
    </row>
    <row r="623" spans="1:6" ht="24" x14ac:dyDescent="0.2">
      <c r="A623" s="366">
        <v>545</v>
      </c>
      <c r="B623" s="367" t="s">
        <v>1144</v>
      </c>
      <c r="C623" s="368" t="s">
        <v>1145</v>
      </c>
      <c r="D623" s="369">
        <f t="shared" ref="D623:E623" si="155">SUM(D624:D627)</f>
        <v>0</v>
      </c>
      <c r="E623" s="369">
        <f t="shared" si="155"/>
        <v>0</v>
      </c>
      <c r="F623" s="370" t="str">
        <f t="shared" si="104"/>
        <v>-</v>
      </c>
    </row>
    <row r="624" spans="1:6" ht="24" x14ac:dyDescent="0.2">
      <c r="A624" s="366">
        <v>5453</v>
      </c>
      <c r="B624" s="373" t="s">
        <v>1146</v>
      </c>
      <c r="C624" s="368" t="s">
        <v>1147</v>
      </c>
      <c r="D624" s="372"/>
      <c r="E624" s="372"/>
      <c r="F624" s="370" t="str">
        <f t="shared" si="104"/>
        <v>-</v>
      </c>
    </row>
    <row r="625" spans="1:7" ht="12.75" customHeight="1" x14ac:dyDescent="0.2">
      <c r="A625" s="366">
        <v>5454</v>
      </c>
      <c r="B625" s="367" t="s">
        <v>1148</v>
      </c>
      <c r="C625" s="368" t="s">
        <v>1149</v>
      </c>
      <c r="D625" s="372"/>
      <c r="E625" s="372"/>
      <c r="F625" s="370" t="str">
        <f t="shared" si="104"/>
        <v>-</v>
      </c>
    </row>
    <row r="626" spans="1:7" ht="12.75" customHeight="1" x14ac:dyDescent="0.2">
      <c r="A626" s="366">
        <v>5455</v>
      </c>
      <c r="B626" s="367" t="s">
        <v>1150</v>
      </c>
      <c r="C626" s="368" t="s">
        <v>1151</v>
      </c>
      <c r="D626" s="372"/>
      <c r="E626" s="372"/>
      <c r="F626" s="370" t="str">
        <f t="shared" si="104"/>
        <v>-</v>
      </c>
    </row>
    <row r="627" spans="1:7" ht="12.75" customHeight="1" x14ac:dyDescent="0.2">
      <c r="A627" s="366">
        <v>5456</v>
      </c>
      <c r="B627" s="367" t="s">
        <v>1152</v>
      </c>
      <c r="C627" s="368" t="s">
        <v>1153</v>
      </c>
      <c r="D627" s="372"/>
      <c r="E627" s="372"/>
      <c r="F627" s="370" t="str">
        <f t="shared" si="104"/>
        <v>-</v>
      </c>
    </row>
    <row r="628" spans="1:7" ht="24" x14ac:dyDescent="0.2">
      <c r="A628" s="366">
        <v>547</v>
      </c>
      <c r="B628" s="367" t="s">
        <v>1154</v>
      </c>
      <c r="C628" s="368" t="s">
        <v>1155</v>
      </c>
      <c r="D628" s="369">
        <f t="shared" ref="D628:E628" si="156">SUM(D629:D635)</f>
        <v>0</v>
      </c>
      <c r="E628" s="369">
        <f t="shared" si="156"/>
        <v>0</v>
      </c>
      <c r="F628" s="370" t="str">
        <f t="shared" si="104"/>
        <v>-</v>
      </c>
    </row>
    <row r="629" spans="1:7" ht="12.75" customHeight="1" x14ac:dyDescent="0.2">
      <c r="A629" s="366">
        <v>5471</v>
      </c>
      <c r="B629" s="367" t="s">
        <v>1156</v>
      </c>
      <c r="C629" s="368" t="s">
        <v>1157</v>
      </c>
      <c r="D629" s="372"/>
      <c r="E629" s="372"/>
      <c r="F629" s="370" t="str">
        <f t="shared" si="104"/>
        <v>-</v>
      </c>
    </row>
    <row r="630" spans="1:7" ht="12.75" customHeight="1" x14ac:dyDescent="0.2">
      <c r="A630" s="366">
        <v>5472</v>
      </c>
      <c r="B630" s="367" t="s">
        <v>1158</v>
      </c>
      <c r="C630" s="368" t="s">
        <v>1159</v>
      </c>
      <c r="D630" s="372"/>
      <c r="E630" s="372"/>
      <c r="F630" s="370" t="str">
        <f t="shared" si="104"/>
        <v>-</v>
      </c>
    </row>
    <row r="631" spans="1:7" ht="12.75" customHeight="1" x14ac:dyDescent="0.2">
      <c r="A631" s="366">
        <v>5473</v>
      </c>
      <c r="B631" s="367" t="s">
        <v>1160</v>
      </c>
      <c r="C631" s="368" t="s">
        <v>1161</v>
      </c>
      <c r="D631" s="372"/>
      <c r="E631" s="372"/>
      <c r="F631" s="370" t="str">
        <f t="shared" si="104"/>
        <v>-</v>
      </c>
    </row>
    <row r="632" spans="1:7" ht="12.75" customHeight="1" x14ac:dyDescent="0.2">
      <c r="A632" s="366">
        <v>5474</v>
      </c>
      <c r="B632" s="367" t="s">
        <v>1162</v>
      </c>
      <c r="C632" s="368" t="s">
        <v>1163</v>
      </c>
      <c r="D632" s="372"/>
      <c r="E632" s="372"/>
      <c r="F632" s="370" t="str">
        <f t="shared" si="104"/>
        <v>-</v>
      </c>
    </row>
    <row r="633" spans="1:7" ht="12.75" customHeight="1" x14ac:dyDescent="0.2">
      <c r="A633" s="366">
        <v>5475</v>
      </c>
      <c r="B633" s="367" t="s">
        <v>1164</v>
      </c>
      <c r="C633" s="368" t="s">
        <v>1165</v>
      </c>
      <c r="D633" s="372"/>
      <c r="E633" s="372"/>
      <c r="F633" s="370" t="str">
        <f t="shared" si="104"/>
        <v>-</v>
      </c>
    </row>
    <row r="634" spans="1:7" ht="24" x14ac:dyDescent="0.2">
      <c r="A634" s="366">
        <v>5476</v>
      </c>
      <c r="B634" s="367" t="s">
        <v>1166</v>
      </c>
      <c r="C634" s="368" t="s">
        <v>1167</v>
      </c>
      <c r="D634" s="372"/>
      <c r="E634" s="372"/>
      <c r="F634" s="370" t="str">
        <f t="shared" si="104"/>
        <v>-</v>
      </c>
    </row>
    <row r="635" spans="1:7" ht="24" x14ac:dyDescent="0.2">
      <c r="A635" s="366">
        <v>5477</v>
      </c>
      <c r="B635" s="367" t="s">
        <v>3109</v>
      </c>
      <c r="C635" s="368" t="s">
        <v>1168</v>
      </c>
      <c r="D635" s="372"/>
      <c r="E635" s="372"/>
      <c r="F635" s="370" t="str">
        <f t="shared" si="104"/>
        <v>-</v>
      </c>
      <c r="G635" s="371" t="s">
        <v>2970</v>
      </c>
    </row>
    <row r="636" spans="1:7" ht="24" x14ac:dyDescent="0.2">
      <c r="A636" s="366">
        <v>55</v>
      </c>
      <c r="B636" s="367" t="s">
        <v>3110</v>
      </c>
      <c r="C636" s="368" t="s">
        <v>1169</v>
      </c>
      <c r="D636" s="369">
        <f t="shared" ref="D636:E636" si="157">D637+D640+D643</f>
        <v>0</v>
      </c>
      <c r="E636" s="369">
        <f t="shared" si="157"/>
        <v>0</v>
      </c>
      <c r="F636" s="370" t="str">
        <f t="shared" si="104"/>
        <v>-</v>
      </c>
      <c r="G636" s="371" t="s">
        <v>2970</v>
      </c>
    </row>
    <row r="637" spans="1:7" ht="12.75" customHeight="1" x14ac:dyDescent="0.2">
      <c r="A637" s="366">
        <v>551</v>
      </c>
      <c r="B637" s="367" t="s">
        <v>1170</v>
      </c>
      <c r="C637" s="368" t="s">
        <v>1171</v>
      </c>
      <c r="D637" s="369">
        <f t="shared" ref="D637:E637" si="158">SUM(D638:D639)</f>
        <v>0</v>
      </c>
      <c r="E637" s="369">
        <f t="shared" si="158"/>
        <v>0</v>
      </c>
      <c r="F637" s="370" t="str">
        <f t="shared" si="104"/>
        <v>-</v>
      </c>
    </row>
    <row r="638" spans="1:7" ht="12.75" customHeight="1" x14ac:dyDescent="0.2">
      <c r="A638" s="366">
        <v>5511</v>
      </c>
      <c r="B638" s="367" t="s">
        <v>1172</v>
      </c>
      <c r="C638" s="368" t="s">
        <v>1173</v>
      </c>
      <c r="D638" s="372"/>
      <c r="E638" s="372"/>
      <c r="F638" s="370" t="str">
        <f t="shared" si="104"/>
        <v>-</v>
      </c>
    </row>
    <row r="639" spans="1:7" ht="12.75" customHeight="1" x14ac:dyDescent="0.2">
      <c r="A639" s="366">
        <v>5512</v>
      </c>
      <c r="B639" s="367" t="s">
        <v>1174</v>
      </c>
      <c r="C639" s="368" t="s">
        <v>1175</v>
      </c>
      <c r="D639" s="372"/>
      <c r="E639" s="372"/>
      <c r="F639" s="370" t="str">
        <f t="shared" si="104"/>
        <v>-</v>
      </c>
    </row>
    <row r="640" spans="1:7" ht="12.75" customHeight="1" x14ac:dyDescent="0.2">
      <c r="A640" s="366">
        <v>552</v>
      </c>
      <c r="B640" s="367" t="s">
        <v>1176</v>
      </c>
      <c r="C640" s="368" t="s">
        <v>1177</v>
      </c>
      <c r="D640" s="369">
        <f t="shared" ref="D640:E640" si="159">SUM(D641:D642)</f>
        <v>0</v>
      </c>
      <c r="E640" s="369">
        <f t="shared" si="159"/>
        <v>0</v>
      </c>
      <c r="F640" s="370" t="str">
        <f t="shared" si="104"/>
        <v>-</v>
      </c>
    </row>
    <row r="641" spans="1:6" ht="12.75" customHeight="1" x14ac:dyDescent="0.2">
      <c r="A641" s="366">
        <v>5521</v>
      </c>
      <c r="B641" s="367" t="s">
        <v>1178</v>
      </c>
      <c r="C641" s="368" t="s">
        <v>1179</v>
      </c>
      <c r="D641" s="372"/>
      <c r="E641" s="372"/>
      <c r="F641" s="370" t="str">
        <f t="shared" si="104"/>
        <v>-</v>
      </c>
    </row>
    <row r="642" spans="1:6" ht="12.75" customHeight="1" x14ac:dyDescent="0.2">
      <c r="A642" s="366">
        <v>5522</v>
      </c>
      <c r="B642" s="367" t="s">
        <v>1180</v>
      </c>
      <c r="C642" s="368" t="s">
        <v>1181</v>
      </c>
      <c r="D642" s="372"/>
      <c r="E642" s="372"/>
      <c r="F642" s="370" t="str">
        <f t="shared" si="104"/>
        <v>-</v>
      </c>
    </row>
    <row r="643" spans="1:6" ht="24" x14ac:dyDescent="0.2">
      <c r="A643" s="366">
        <v>553</v>
      </c>
      <c r="B643" s="367" t="s">
        <v>1182</v>
      </c>
      <c r="C643" s="368" t="s">
        <v>1183</v>
      </c>
      <c r="D643" s="369">
        <f t="shared" ref="D643:E643" si="160">SUM(D644:D645)</f>
        <v>0</v>
      </c>
      <c r="E643" s="369">
        <f t="shared" si="160"/>
        <v>0</v>
      </c>
      <c r="F643" s="370" t="str">
        <f t="shared" si="104"/>
        <v>-</v>
      </c>
    </row>
    <row r="644" spans="1:6" ht="12.75" customHeight="1" x14ac:dyDescent="0.2">
      <c r="A644" s="366">
        <v>5531</v>
      </c>
      <c r="B644" s="373" t="s">
        <v>1184</v>
      </c>
      <c r="C644" s="368" t="s">
        <v>1185</v>
      </c>
      <c r="D644" s="372"/>
      <c r="E644" s="372"/>
      <c r="F644" s="370" t="str">
        <f t="shared" si="104"/>
        <v>-</v>
      </c>
    </row>
    <row r="645" spans="1:6" ht="12.75" customHeight="1" x14ac:dyDescent="0.2">
      <c r="A645" s="366">
        <v>5532</v>
      </c>
      <c r="B645" s="367" t="s">
        <v>1186</v>
      </c>
      <c r="C645" s="368" t="s">
        <v>1187</v>
      </c>
      <c r="D645" s="372"/>
      <c r="E645" s="372"/>
      <c r="F645" s="370" t="str">
        <f t="shared" si="104"/>
        <v>-</v>
      </c>
    </row>
    <row r="646" spans="1:6" ht="12.75" customHeight="1" x14ac:dyDescent="0.2">
      <c r="A646" s="366" t="s">
        <v>563</v>
      </c>
      <c r="B646" s="367" t="s">
        <v>1188</v>
      </c>
      <c r="C646" s="368" t="s">
        <v>1189</v>
      </c>
      <c r="D646" s="369">
        <f t="shared" ref="D646:E646" si="161">IF(D431-D539&gt;=0,D431-D539,0)</f>
        <v>0</v>
      </c>
      <c r="E646" s="369">
        <f t="shared" si="161"/>
        <v>0</v>
      </c>
      <c r="F646" s="370" t="str">
        <f t="shared" si="104"/>
        <v>-</v>
      </c>
    </row>
    <row r="647" spans="1:6" ht="12.75" customHeight="1" x14ac:dyDescent="0.2">
      <c r="A647" s="366" t="s">
        <v>563</v>
      </c>
      <c r="B647" s="367" t="s">
        <v>1190</v>
      </c>
      <c r="C647" s="368" t="s">
        <v>1191</v>
      </c>
      <c r="D647" s="369">
        <f t="shared" ref="D647:E647" si="162">IF(D539-D431&gt;=0,D539-D431,0)</f>
        <v>0</v>
      </c>
      <c r="E647" s="369">
        <f t="shared" si="162"/>
        <v>0</v>
      </c>
      <c r="F647" s="370" t="str">
        <f t="shared" si="104"/>
        <v>-</v>
      </c>
    </row>
    <row r="648" spans="1:6" ht="12.75" customHeight="1" x14ac:dyDescent="0.2">
      <c r="A648" s="366">
        <v>92213</v>
      </c>
      <c r="B648" s="367" t="s">
        <v>1192</v>
      </c>
      <c r="C648" s="368" t="s">
        <v>1193</v>
      </c>
      <c r="D648" s="372"/>
      <c r="E648" s="372"/>
      <c r="F648" s="370" t="str">
        <f t="shared" si="104"/>
        <v>-</v>
      </c>
    </row>
    <row r="649" spans="1:6" ht="12.75" customHeight="1" x14ac:dyDescent="0.2">
      <c r="A649" s="366">
        <v>92223</v>
      </c>
      <c r="B649" s="367" t="s">
        <v>1194</v>
      </c>
      <c r="C649" s="368" t="s">
        <v>1195</v>
      </c>
      <c r="D649" s="372"/>
      <c r="E649" s="372"/>
      <c r="F649" s="370" t="str">
        <f t="shared" si="104"/>
        <v>-</v>
      </c>
    </row>
    <row r="650" spans="1:6" ht="12.75" customHeight="1" x14ac:dyDescent="0.2">
      <c r="A650" s="366" t="s">
        <v>563</v>
      </c>
      <c r="B650" s="367" t="s">
        <v>1196</v>
      </c>
      <c r="C650" s="368" t="s">
        <v>1197</v>
      </c>
      <c r="D650" s="369">
        <f t="shared" ref="D650:E650" si="163">D423+D431</f>
        <v>0</v>
      </c>
      <c r="E650" s="369">
        <f t="shared" si="163"/>
        <v>0</v>
      </c>
      <c r="F650" s="370" t="str">
        <f t="shared" si="104"/>
        <v>-</v>
      </c>
    </row>
    <row r="651" spans="1:6" ht="12.75" customHeight="1" x14ac:dyDescent="0.2">
      <c r="A651" s="366" t="s">
        <v>563</v>
      </c>
      <c r="B651" s="367" t="s">
        <v>1198</v>
      </c>
      <c r="C651" s="368" t="s">
        <v>1199</v>
      </c>
      <c r="D651" s="369">
        <f t="shared" ref="D651:E651" si="164">D424+D539</f>
        <v>0</v>
      </c>
      <c r="E651" s="369">
        <f t="shared" si="164"/>
        <v>0</v>
      </c>
      <c r="F651" s="370" t="str">
        <f t="shared" si="104"/>
        <v>-</v>
      </c>
    </row>
    <row r="652" spans="1:6" ht="12.75" customHeight="1" x14ac:dyDescent="0.2">
      <c r="A652" s="366" t="s">
        <v>563</v>
      </c>
      <c r="B652" s="367" t="s">
        <v>1200</v>
      </c>
      <c r="C652" s="368" t="s">
        <v>1201</v>
      </c>
      <c r="D652" s="369">
        <f t="shared" ref="D652:E652" si="165">IF(D650&gt;=D651,D650-D651,0)</f>
        <v>0</v>
      </c>
      <c r="E652" s="369">
        <f t="shared" si="165"/>
        <v>0</v>
      </c>
      <c r="F652" s="370" t="str">
        <f t="shared" si="104"/>
        <v>-</v>
      </c>
    </row>
    <row r="653" spans="1:6" ht="12.75" customHeight="1" x14ac:dyDescent="0.2">
      <c r="A653" s="366" t="s">
        <v>563</v>
      </c>
      <c r="B653" s="367" t="s">
        <v>1202</v>
      </c>
      <c r="C653" s="368" t="s">
        <v>1203</v>
      </c>
      <c r="D653" s="369">
        <f t="shared" ref="D653:E653" si="166">IF(D651&gt;=D650,D651-D650,0)</f>
        <v>0</v>
      </c>
      <c r="E653" s="369">
        <f t="shared" si="166"/>
        <v>0</v>
      </c>
      <c r="F653" s="370" t="str">
        <f t="shared" si="104"/>
        <v>-</v>
      </c>
    </row>
    <row r="654" spans="1:6" ht="24" x14ac:dyDescent="0.2">
      <c r="A654" s="390" t="s">
        <v>1204</v>
      </c>
      <c r="B654" s="367" t="s">
        <v>1205</v>
      </c>
      <c r="C654" s="391" t="s">
        <v>1204</v>
      </c>
      <c r="D654" s="369">
        <f t="shared" ref="D654:E654" si="167">IF(D427-D428+D648-D649&gt;=0,D427-D428+D648-D649,0)</f>
        <v>0</v>
      </c>
      <c r="E654" s="369">
        <f t="shared" si="167"/>
        <v>0</v>
      </c>
      <c r="F654" s="370" t="str">
        <f t="shared" si="104"/>
        <v>-</v>
      </c>
    </row>
    <row r="655" spans="1:6" ht="24" x14ac:dyDescent="0.2">
      <c r="A655" s="390" t="s">
        <v>1206</v>
      </c>
      <c r="B655" s="367" t="s">
        <v>1207</v>
      </c>
      <c r="C655" s="391" t="s">
        <v>1206</v>
      </c>
      <c r="D655" s="369">
        <f t="shared" ref="D655:E655" si="168">IF(D428-D427+D649-D648&gt;=0,D428-D427+D649-D648,0)</f>
        <v>0</v>
      </c>
      <c r="E655" s="369">
        <f t="shared" si="168"/>
        <v>0</v>
      </c>
      <c r="F655" s="370" t="str">
        <f t="shared" si="104"/>
        <v>-</v>
      </c>
    </row>
    <row r="656" spans="1:6" ht="24" x14ac:dyDescent="0.2">
      <c r="A656" s="366" t="s">
        <v>563</v>
      </c>
      <c r="B656" s="367" t="s">
        <v>1208</v>
      </c>
      <c r="C656" s="368" t="s">
        <v>1209</v>
      </c>
      <c r="D656" s="369">
        <f t="shared" ref="D656:E656" si="169">IF(D652+D654-D653-D655&gt;=0,D652+D654-D653-D655,0)</f>
        <v>0</v>
      </c>
      <c r="E656" s="369">
        <f t="shared" si="169"/>
        <v>0</v>
      </c>
      <c r="F656" s="370" t="str">
        <f t="shared" si="104"/>
        <v>-</v>
      </c>
    </row>
    <row r="657" spans="1:7" ht="24" x14ac:dyDescent="0.2">
      <c r="A657" s="366" t="s">
        <v>563</v>
      </c>
      <c r="B657" s="367" t="s">
        <v>1210</v>
      </c>
      <c r="C657" s="368" t="s">
        <v>1211</v>
      </c>
      <c r="D657" s="369">
        <f t="shared" ref="D657:E657" si="170">IF(D653+D655-D652-D654&gt;=0,D653+D655-D652-D654,0)</f>
        <v>0</v>
      </c>
      <c r="E657" s="369">
        <f t="shared" si="170"/>
        <v>0</v>
      </c>
      <c r="F657" s="370" t="str">
        <f t="shared" si="104"/>
        <v>-</v>
      </c>
    </row>
    <row r="658" spans="1:7" ht="24" x14ac:dyDescent="0.2">
      <c r="A658" s="382" t="s">
        <v>1212</v>
      </c>
      <c r="B658" s="383" t="s">
        <v>1213</v>
      </c>
      <c r="C658" s="384" t="s">
        <v>1212</v>
      </c>
      <c r="D658" s="385"/>
      <c r="E658" s="385"/>
      <c r="F658" s="386" t="str">
        <f t="shared" si="104"/>
        <v>-</v>
      </c>
    </row>
    <row r="659" spans="1:7" s="389" customFormat="1" ht="20.100000000000001" customHeight="1" x14ac:dyDescent="0.2">
      <c r="A659" s="464" t="s">
        <v>1214</v>
      </c>
      <c r="B659" s="465"/>
      <c r="C659" s="387"/>
      <c r="D659" s="388"/>
      <c r="E659" s="388"/>
      <c r="F659" s="325"/>
    </row>
    <row r="660" spans="1:7" ht="12.75" customHeight="1" x14ac:dyDescent="0.2">
      <c r="A660" s="366">
        <v>11</v>
      </c>
      <c r="B660" s="367" t="s">
        <v>1215</v>
      </c>
      <c r="C660" s="368" t="s">
        <v>1216</v>
      </c>
      <c r="D660" s="372"/>
      <c r="E660" s="372"/>
      <c r="F660" s="370" t="str">
        <f t="shared" ref="F660:F747" si="171">IF(D660&lt;&gt;0,IF(E660/D660&gt;=100,"&gt;&gt;100",E660/D660*100),"-")</f>
        <v>-</v>
      </c>
    </row>
    <row r="661" spans="1:7" ht="12.75" customHeight="1" x14ac:dyDescent="0.2">
      <c r="A661" s="366" t="s">
        <v>1217</v>
      </c>
      <c r="B661" s="367" t="s">
        <v>1218</v>
      </c>
      <c r="C661" s="368" t="s">
        <v>1217</v>
      </c>
      <c r="D661" s="372"/>
      <c r="E661" s="372"/>
      <c r="F661" s="370" t="str">
        <f t="shared" si="171"/>
        <v>-</v>
      </c>
    </row>
    <row r="662" spans="1:7" ht="12.75" customHeight="1" x14ac:dyDescent="0.2">
      <c r="A662" s="366" t="s">
        <v>1219</v>
      </c>
      <c r="B662" s="367" t="s">
        <v>1220</v>
      </c>
      <c r="C662" s="368" t="s">
        <v>1219</v>
      </c>
      <c r="D662" s="372"/>
      <c r="E662" s="372"/>
      <c r="F662" s="370" t="str">
        <f t="shared" si="171"/>
        <v>-</v>
      </c>
    </row>
    <row r="663" spans="1:7" ht="24" x14ac:dyDescent="0.2">
      <c r="A663" s="366">
        <v>11</v>
      </c>
      <c r="B663" s="367" t="s">
        <v>1221</v>
      </c>
      <c r="C663" s="368" t="s">
        <v>1222</v>
      </c>
      <c r="D663" s="369">
        <f t="shared" ref="D663:E663" si="172">+D660+D661-D662</f>
        <v>0</v>
      </c>
      <c r="E663" s="369">
        <f t="shared" si="172"/>
        <v>0</v>
      </c>
      <c r="F663" s="370" t="str">
        <f t="shared" si="171"/>
        <v>-</v>
      </c>
    </row>
    <row r="664" spans="1:7" ht="24" x14ac:dyDescent="0.2">
      <c r="A664" s="366" t="s">
        <v>563</v>
      </c>
      <c r="B664" s="367" t="s">
        <v>1223</v>
      </c>
      <c r="C664" s="368" t="s">
        <v>1224</v>
      </c>
      <c r="D664" s="395"/>
      <c r="E664" s="395"/>
      <c r="F664" s="370" t="str">
        <f t="shared" si="171"/>
        <v>-</v>
      </c>
    </row>
    <row r="665" spans="1:7" ht="24" x14ac:dyDescent="0.2">
      <c r="A665" s="366" t="s">
        <v>563</v>
      </c>
      <c r="B665" s="367" t="s">
        <v>1225</v>
      </c>
      <c r="C665" s="368" t="s">
        <v>1226</v>
      </c>
      <c r="D665" s="395"/>
      <c r="E665" s="395"/>
      <c r="F665" s="370" t="str">
        <f t="shared" si="171"/>
        <v>-</v>
      </c>
    </row>
    <row r="666" spans="1:7" ht="12.75" customHeight="1" x14ac:dyDescent="0.2">
      <c r="A666" s="366" t="s">
        <v>563</v>
      </c>
      <c r="B666" s="367" t="s">
        <v>1227</v>
      </c>
      <c r="C666" s="368" t="s">
        <v>1228</v>
      </c>
      <c r="D666" s="395"/>
      <c r="E666" s="395"/>
      <c r="F666" s="370" t="str">
        <f t="shared" si="171"/>
        <v>-</v>
      </c>
    </row>
    <row r="667" spans="1:7" ht="12.75" customHeight="1" x14ac:dyDescent="0.2">
      <c r="A667" s="366" t="s">
        <v>563</v>
      </c>
      <c r="B667" s="367" t="s">
        <v>1229</v>
      </c>
      <c r="C667" s="368" t="s">
        <v>1230</v>
      </c>
      <c r="D667" s="395"/>
      <c r="E667" s="395"/>
      <c r="F667" s="370" t="str">
        <f t="shared" si="171"/>
        <v>-</v>
      </c>
    </row>
    <row r="668" spans="1:7" ht="24" x14ac:dyDescent="0.2">
      <c r="A668" s="396" t="s">
        <v>1231</v>
      </c>
      <c r="B668" s="397" t="s">
        <v>1232</v>
      </c>
      <c r="C668" s="398" t="s">
        <v>1233</v>
      </c>
      <c r="D668" s="372"/>
      <c r="E668" s="372"/>
      <c r="F668" s="370" t="str">
        <f t="shared" si="171"/>
        <v>-</v>
      </c>
    </row>
    <row r="669" spans="1:7" ht="12.75" customHeight="1" x14ac:dyDescent="0.2">
      <c r="A669" s="366">
        <v>61315</v>
      </c>
      <c r="B669" s="367" t="s">
        <v>1234</v>
      </c>
      <c r="C669" s="368" t="s">
        <v>1235</v>
      </c>
      <c r="D669" s="372"/>
      <c r="E669" s="372"/>
      <c r="F669" s="370" t="str">
        <f t="shared" si="171"/>
        <v>-</v>
      </c>
    </row>
    <row r="670" spans="1:7" ht="12.75" customHeight="1" x14ac:dyDescent="0.2">
      <c r="A670" s="307">
        <v>61316</v>
      </c>
      <c r="B670" s="308" t="s">
        <v>1236</v>
      </c>
      <c r="C670" s="380" t="s">
        <v>1237</v>
      </c>
      <c r="D670" s="310"/>
      <c r="E670" s="310"/>
      <c r="F670" s="311" t="str">
        <f t="shared" si="171"/>
        <v>-</v>
      </c>
      <c r="G670" s="371" t="s">
        <v>2922</v>
      </c>
    </row>
    <row r="671" spans="1:7" ht="12.75" customHeight="1" x14ac:dyDescent="0.2">
      <c r="A671" s="307" t="s">
        <v>1238</v>
      </c>
      <c r="B671" s="308" t="s">
        <v>1239</v>
      </c>
      <c r="C671" s="380" t="s">
        <v>1238</v>
      </c>
      <c r="D671" s="310"/>
      <c r="E671" s="310"/>
      <c r="F671" s="311" t="str">
        <f t="shared" si="171"/>
        <v>-</v>
      </c>
      <c r="G671" s="371" t="s">
        <v>2922</v>
      </c>
    </row>
    <row r="672" spans="1:7" ht="12.75" customHeight="1" x14ac:dyDescent="0.2">
      <c r="A672" s="366">
        <v>61451</v>
      </c>
      <c r="B672" s="367" t="s">
        <v>1240</v>
      </c>
      <c r="C672" s="368" t="s">
        <v>1241</v>
      </c>
      <c r="D672" s="372"/>
      <c r="E672" s="372"/>
      <c r="F672" s="370" t="str">
        <f t="shared" si="171"/>
        <v>-</v>
      </c>
    </row>
    <row r="673" spans="1:7" ht="12.75" customHeight="1" x14ac:dyDescent="0.2">
      <c r="A673" s="307" t="s">
        <v>1242</v>
      </c>
      <c r="B673" s="308" t="s">
        <v>1243</v>
      </c>
      <c r="C673" s="380" t="s">
        <v>1242</v>
      </c>
      <c r="D673" s="310"/>
      <c r="E673" s="310"/>
      <c r="F673" s="311" t="str">
        <f t="shared" si="171"/>
        <v>-</v>
      </c>
      <c r="G673" s="371" t="s">
        <v>2922</v>
      </c>
    </row>
    <row r="674" spans="1:7" ht="12.75" customHeight="1" x14ac:dyDescent="0.2">
      <c r="A674" s="366">
        <v>61453</v>
      </c>
      <c r="B674" s="367" t="s">
        <v>1244</v>
      </c>
      <c r="C674" s="368" t="s">
        <v>1245</v>
      </c>
      <c r="D674" s="372"/>
      <c r="E674" s="372"/>
      <c r="F674" s="370" t="str">
        <f t="shared" si="171"/>
        <v>-</v>
      </c>
    </row>
    <row r="675" spans="1:7" ht="12.75" customHeight="1" x14ac:dyDescent="0.2">
      <c r="A675" s="307" t="s">
        <v>1246</v>
      </c>
      <c r="B675" s="308" t="s">
        <v>1247</v>
      </c>
      <c r="C675" s="380" t="s">
        <v>1246</v>
      </c>
      <c r="D675" s="310"/>
      <c r="E675" s="310"/>
      <c r="F675" s="311" t="str">
        <f t="shared" si="171"/>
        <v>-</v>
      </c>
      <c r="G675" s="371" t="s">
        <v>2922</v>
      </c>
    </row>
    <row r="676" spans="1:7" ht="12.75" customHeight="1" x14ac:dyDescent="0.2">
      <c r="A676" s="366">
        <v>63311</v>
      </c>
      <c r="B676" s="367" t="s">
        <v>1248</v>
      </c>
      <c r="C676" s="368" t="s">
        <v>1249</v>
      </c>
      <c r="D676" s="372"/>
      <c r="E676" s="372"/>
      <c r="F676" s="370" t="str">
        <f t="shared" si="171"/>
        <v>-</v>
      </c>
    </row>
    <row r="677" spans="1:7" ht="12.75" customHeight="1" x14ac:dyDescent="0.2">
      <c r="A677" s="366">
        <v>63312</v>
      </c>
      <c r="B677" s="367" t="s">
        <v>1250</v>
      </c>
      <c r="C677" s="368" t="s">
        <v>1251</v>
      </c>
      <c r="D677" s="372"/>
      <c r="E677" s="372"/>
      <c r="F677" s="370" t="str">
        <f t="shared" si="171"/>
        <v>-</v>
      </c>
    </row>
    <row r="678" spans="1:7" ht="12.75" customHeight="1" x14ac:dyDescent="0.2">
      <c r="A678" s="366">
        <v>63313</v>
      </c>
      <c r="B678" s="367" t="s">
        <v>1252</v>
      </c>
      <c r="C678" s="368" t="s">
        <v>1253</v>
      </c>
      <c r="D678" s="372"/>
      <c r="E678" s="372"/>
      <c r="F678" s="370" t="str">
        <f t="shared" si="171"/>
        <v>-</v>
      </c>
    </row>
    <row r="679" spans="1:7" ht="12.75" customHeight="1" x14ac:dyDescent="0.2">
      <c r="A679" s="366">
        <v>63314</v>
      </c>
      <c r="B679" s="367" t="s">
        <v>1254</v>
      </c>
      <c r="C679" s="368" t="s">
        <v>1255</v>
      </c>
      <c r="D679" s="372"/>
      <c r="E679" s="372"/>
      <c r="F679" s="370" t="str">
        <f t="shared" si="171"/>
        <v>-</v>
      </c>
    </row>
    <row r="680" spans="1:7" ht="12.75" customHeight="1" x14ac:dyDescent="0.2">
      <c r="A680" s="366">
        <v>63321</v>
      </c>
      <c r="B680" s="367" t="s">
        <v>1256</v>
      </c>
      <c r="C680" s="368" t="s">
        <v>1257</v>
      </c>
      <c r="D680" s="372"/>
      <c r="E680" s="372"/>
      <c r="F680" s="370" t="str">
        <f t="shared" si="171"/>
        <v>-</v>
      </c>
    </row>
    <row r="681" spans="1:7" ht="12.75" customHeight="1" x14ac:dyDescent="0.2">
      <c r="A681" s="366">
        <v>63322</v>
      </c>
      <c r="B681" s="367" t="s">
        <v>1258</v>
      </c>
      <c r="C681" s="368" t="s">
        <v>1259</v>
      </c>
      <c r="D681" s="372"/>
      <c r="E681" s="372"/>
      <c r="F681" s="370" t="str">
        <f t="shared" si="171"/>
        <v>-</v>
      </c>
    </row>
    <row r="682" spans="1:7" ht="12.75" customHeight="1" x14ac:dyDescent="0.2">
      <c r="A682" s="366">
        <v>63323</v>
      </c>
      <c r="B682" s="367" t="s">
        <v>1260</v>
      </c>
      <c r="C682" s="368" t="s">
        <v>1261</v>
      </c>
      <c r="D682" s="372"/>
      <c r="E682" s="372"/>
      <c r="F682" s="370" t="str">
        <f t="shared" si="171"/>
        <v>-</v>
      </c>
    </row>
    <row r="683" spans="1:7" ht="12.75" customHeight="1" x14ac:dyDescent="0.2">
      <c r="A683" s="366">
        <v>63324</v>
      </c>
      <c r="B683" s="367" t="s">
        <v>1262</v>
      </c>
      <c r="C683" s="368" t="s">
        <v>1263</v>
      </c>
      <c r="D683" s="372"/>
      <c r="E683" s="372"/>
      <c r="F683" s="370" t="str">
        <f t="shared" si="171"/>
        <v>-</v>
      </c>
    </row>
    <row r="684" spans="1:7" ht="12.75" customHeight="1" x14ac:dyDescent="0.2">
      <c r="A684" s="366">
        <v>63414</v>
      </c>
      <c r="B684" s="367" t="s">
        <v>1264</v>
      </c>
      <c r="C684" s="368" t="s">
        <v>1265</v>
      </c>
      <c r="D684" s="372"/>
      <c r="E684" s="372"/>
      <c r="F684" s="370" t="str">
        <f t="shared" si="171"/>
        <v>-</v>
      </c>
    </row>
    <row r="685" spans="1:7" ht="12.75" customHeight="1" x14ac:dyDescent="0.2">
      <c r="A685" s="366">
        <v>63415</v>
      </c>
      <c r="B685" s="367" t="s">
        <v>1266</v>
      </c>
      <c r="C685" s="368" t="s">
        <v>1267</v>
      </c>
      <c r="D685" s="372"/>
      <c r="E685" s="372"/>
      <c r="F685" s="370" t="str">
        <f t="shared" si="171"/>
        <v>-</v>
      </c>
    </row>
    <row r="686" spans="1:7" ht="24" x14ac:dyDescent="0.2">
      <c r="A686" s="366">
        <v>63416</v>
      </c>
      <c r="B686" s="373" t="s">
        <v>3111</v>
      </c>
      <c r="C686" s="368" t="s">
        <v>1268</v>
      </c>
      <c r="D686" s="372"/>
      <c r="E686" s="372"/>
      <c r="F686" s="370" t="str">
        <f t="shared" si="171"/>
        <v>-</v>
      </c>
      <c r="G686" s="371" t="s">
        <v>2970</v>
      </c>
    </row>
    <row r="687" spans="1:7" ht="12.75" customHeight="1" x14ac:dyDescent="0.2">
      <c r="A687" s="366">
        <v>63424</v>
      </c>
      <c r="B687" s="367" t="s">
        <v>1269</v>
      </c>
      <c r="C687" s="368" t="s">
        <v>1270</v>
      </c>
      <c r="D687" s="372"/>
      <c r="E687" s="372"/>
      <c r="F687" s="370" t="str">
        <f t="shared" si="171"/>
        <v>-</v>
      </c>
    </row>
    <row r="688" spans="1:7" ht="12.75" customHeight="1" x14ac:dyDescent="0.2">
      <c r="A688" s="366">
        <v>63425</v>
      </c>
      <c r="B688" s="367" t="s">
        <v>1271</v>
      </c>
      <c r="C688" s="368" t="s">
        <v>1272</v>
      </c>
      <c r="D688" s="372"/>
      <c r="E688" s="372"/>
      <c r="F688" s="370" t="str">
        <f t="shared" si="171"/>
        <v>-</v>
      </c>
    </row>
    <row r="689" spans="1:7" ht="24" x14ac:dyDescent="0.2">
      <c r="A689" s="366">
        <v>63426</v>
      </c>
      <c r="B689" s="373" t="s">
        <v>3112</v>
      </c>
      <c r="C689" s="368" t="s">
        <v>1273</v>
      </c>
      <c r="D689" s="372"/>
      <c r="E689" s="372"/>
      <c r="F689" s="370" t="str">
        <f t="shared" si="171"/>
        <v>-</v>
      </c>
      <c r="G689" s="371" t="s">
        <v>2970</v>
      </c>
    </row>
    <row r="690" spans="1:7" ht="24" x14ac:dyDescent="0.2">
      <c r="A690" s="366">
        <v>63612</v>
      </c>
      <c r="B690" s="373" t="s">
        <v>1274</v>
      </c>
      <c r="C690" s="368" t="s">
        <v>1275</v>
      </c>
      <c r="D690" s="372"/>
      <c r="E690" s="372"/>
      <c r="F690" s="370" t="str">
        <f t="shared" si="171"/>
        <v>-</v>
      </c>
    </row>
    <row r="691" spans="1:7" ht="24" x14ac:dyDescent="0.2">
      <c r="A691" s="366">
        <v>63613</v>
      </c>
      <c r="B691" s="373" t="s">
        <v>1276</v>
      </c>
      <c r="C691" s="368" t="s">
        <v>1277</v>
      </c>
      <c r="D691" s="372"/>
      <c r="E691" s="372"/>
      <c r="F691" s="370" t="str">
        <f t="shared" si="171"/>
        <v>-</v>
      </c>
    </row>
    <row r="692" spans="1:7" ht="24" x14ac:dyDescent="0.2">
      <c r="A692" s="366">
        <v>63622</v>
      </c>
      <c r="B692" s="373" t="s">
        <v>1278</v>
      </c>
      <c r="C692" s="368" t="s">
        <v>1279</v>
      </c>
      <c r="D692" s="372"/>
      <c r="E692" s="372"/>
      <c r="F692" s="370" t="str">
        <f t="shared" si="171"/>
        <v>-</v>
      </c>
    </row>
    <row r="693" spans="1:7" ht="24" x14ac:dyDescent="0.2">
      <c r="A693" s="366">
        <v>63623</v>
      </c>
      <c r="B693" s="373" t="s">
        <v>1280</v>
      </c>
      <c r="C693" s="368" t="s">
        <v>1281</v>
      </c>
      <c r="D693" s="372"/>
      <c r="E693" s="372"/>
      <c r="F693" s="370" t="str">
        <f t="shared" si="171"/>
        <v>-</v>
      </c>
    </row>
    <row r="694" spans="1:7" ht="12.75" customHeight="1" x14ac:dyDescent="0.2">
      <c r="A694" s="366">
        <v>63711</v>
      </c>
      <c r="B694" s="373" t="s">
        <v>1282</v>
      </c>
      <c r="C694" s="368">
        <v>63711</v>
      </c>
      <c r="D694" s="372"/>
      <c r="E694" s="372"/>
      <c r="F694" s="370" t="str">
        <f t="shared" si="171"/>
        <v>-</v>
      </c>
    </row>
    <row r="695" spans="1:7" ht="12.75" customHeight="1" x14ac:dyDescent="0.2">
      <c r="A695" s="366">
        <v>63712</v>
      </c>
      <c r="B695" s="373" t="s">
        <v>1283</v>
      </c>
      <c r="C695" s="368">
        <v>63712</v>
      </c>
      <c r="D695" s="372"/>
      <c r="E695" s="372"/>
      <c r="F695" s="370" t="str">
        <f t="shared" si="171"/>
        <v>-</v>
      </c>
    </row>
    <row r="696" spans="1:7" ht="12.75" customHeight="1" x14ac:dyDescent="0.2">
      <c r="A696" s="366">
        <v>63713</v>
      </c>
      <c r="B696" s="373" t="s">
        <v>1284</v>
      </c>
      <c r="C696" s="368">
        <v>63713</v>
      </c>
      <c r="D696" s="372"/>
      <c r="E696" s="372"/>
      <c r="F696" s="370" t="str">
        <f t="shared" si="171"/>
        <v>-</v>
      </c>
    </row>
    <row r="697" spans="1:7" ht="12.75" customHeight="1" x14ac:dyDescent="0.2">
      <c r="A697" s="366">
        <v>63714</v>
      </c>
      <c r="B697" s="373" t="s">
        <v>1285</v>
      </c>
      <c r="C697" s="368">
        <v>63714</v>
      </c>
      <c r="D697" s="372"/>
      <c r="E697" s="372"/>
      <c r="F697" s="370" t="str">
        <f t="shared" si="171"/>
        <v>-</v>
      </c>
    </row>
    <row r="698" spans="1:7" ht="12.75" customHeight="1" x14ac:dyDescent="0.2">
      <c r="A698" s="366">
        <v>63715</v>
      </c>
      <c r="B698" s="373" t="s">
        <v>1286</v>
      </c>
      <c r="C698" s="368">
        <v>63715</v>
      </c>
      <c r="D698" s="372"/>
      <c r="E698" s="372"/>
      <c r="F698" s="370" t="str">
        <f t="shared" si="171"/>
        <v>-</v>
      </c>
    </row>
    <row r="699" spans="1:7" ht="24" x14ac:dyDescent="0.2">
      <c r="A699" s="366">
        <v>63716</v>
      </c>
      <c r="B699" s="373" t="s">
        <v>1287</v>
      </c>
      <c r="C699" s="368">
        <v>63716</v>
      </c>
      <c r="D699" s="372"/>
      <c r="E699" s="372"/>
      <c r="F699" s="370" t="str">
        <f t="shared" si="171"/>
        <v>-</v>
      </c>
    </row>
    <row r="700" spans="1:7" ht="24" x14ac:dyDescent="0.2">
      <c r="A700" s="366">
        <v>63717</v>
      </c>
      <c r="B700" s="373" t="s">
        <v>3113</v>
      </c>
      <c r="C700" s="368">
        <v>63717</v>
      </c>
      <c r="D700" s="372"/>
      <c r="E700" s="372"/>
      <c r="F700" s="370" t="str">
        <f t="shared" si="171"/>
        <v>-</v>
      </c>
      <c r="G700" s="371" t="s">
        <v>2970</v>
      </c>
    </row>
    <row r="701" spans="1:7" ht="24" x14ac:dyDescent="0.2">
      <c r="A701" s="366">
        <v>63721</v>
      </c>
      <c r="B701" s="373" t="s">
        <v>1288</v>
      </c>
      <c r="C701" s="368">
        <v>63721</v>
      </c>
      <c r="D701" s="372"/>
      <c r="E701" s="372"/>
      <c r="F701" s="370" t="str">
        <f t="shared" si="171"/>
        <v>-</v>
      </c>
    </row>
    <row r="702" spans="1:7" ht="24" x14ac:dyDescent="0.2">
      <c r="A702" s="366">
        <v>63722</v>
      </c>
      <c r="B702" s="373" t="s">
        <v>3114</v>
      </c>
      <c r="C702" s="368">
        <v>63722</v>
      </c>
      <c r="D702" s="372"/>
      <c r="E702" s="372"/>
      <c r="F702" s="370" t="str">
        <f t="shared" si="171"/>
        <v>-</v>
      </c>
      <c r="G702" s="371" t="s">
        <v>2970</v>
      </c>
    </row>
    <row r="703" spans="1:7" ht="12.75" customHeight="1" x14ac:dyDescent="0.2">
      <c r="A703" s="366">
        <v>63723</v>
      </c>
      <c r="B703" s="373" t="s">
        <v>1289</v>
      </c>
      <c r="C703" s="368">
        <v>63723</v>
      </c>
      <c r="D703" s="372"/>
      <c r="E703" s="372"/>
      <c r="F703" s="370" t="str">
        <f t="shared" si="171"/>
        <v>-</v>
      </c>
    </row>
    <row r="704" spans="1:7" ht="12.75" customHeight="1" x14ac:dyDescent="0.2">
      <c r="A704" s="366">
        <v>63724</v>
      </c>
      <c r="B704" s="373" t="s">
        <v>1290</v>
      </c>
      <c r="C704" s="368">
        <v>63724</v>
      </c>
      <c r="D704" s="372"/>
      <c r="E704" s="372"/>
      <c r="F704" s="370" t="str">
        <f t="shared" si="171"/>
        <v>-</v>
      </c>
    </row>
    <row r="705" spans="1:7" ht="12.75" customHeight="1" x14ac:dyDescent="0.2">
      <c r="A705" s="366">
        <v>63725</v>
      </c>
      <c r="B705" s="373" t="s">
        <v>1291</v>
      </c>
      <c r="C705" s="368">
        <v>63725</v>
      </c>
      <c r="D705" s="372"/>
      <c r="E705" s="372"/>
      <c r="F705" s="370" t="str">
        <f t="shared" si="171"/>
        <v>-</v>
      </c>
    </row>
    <row r="706" spans="1:7" ht="12.75" customHeight="1" x14ac:dyDescent="0.2">
      <c r="A706" s="366">
        <v>63726</v>
      </c>
      <c r="B706" s="373" t="s">
        <v>1292</v>
      </c>
      <c r="C706" s="368">
        <v>63726</v>
      </c>
      <c r="D706" s="372"/>
      <c r="E706" s="372"/>
      <c r="F706" s="370" t="str">
        <f t="shared" si="171"/>
        <v>-</v>
      </c>
    </row>
    <row r="707" spans="1:7" ht="24" x14ac:dyDescent="0.2">
      <c r="A707" s="366">
        <v>63727</v>
      </c>
      <c r="B707" s="373" t="s">
        <v>1293</v>
      </c>
      <c r="C707" s="368">
        <v>63727</v>
      </c>
      <c r="D707" s="372"/>
      <c r="E707" s="372"/>
      <c r="F707" s="370" t="str">
        <f t="shared" si="171"/>
        <v>-</v>
      </c>
    </row>
    <row r="708" spans="1:7" ht="24" x14ac:dyDescent="0.2">
      <c r="A708" s="366">
        <v>63728</v>
      </c>
      <c r="B708" s="373" t="s">
        <v>3115</v>
      </c>
      <c r="C708" s="368">
        <v>63728</v>
      </c>
      <c r="D708" s="372"/>
      <c r="E708" s="372"/>
      <c r="F708" s="370" t="str">
        <f t="shared" si="171"/>
        <v>-</v>
      </c>
      <c r="G708" s="371" t="s">
        <v>2970</v>
      </c>
    </row>
    <row r="709" spans="1:7" ht="12.75" customHeight="1" x14ac:dyDescent="0.2">
      <c r="A709" s="366">
        <v>63811</v>
      </c>
      <c r="B709" s="373" t="s">
        <v>1294</v>
      </c>
      <c r="C709" s="368" t="s">
        <v>1295</v>
      </c>
      <c r="D709" s="372"/>
      <c r="E709" s="372"/>
      <c r="F709" s="370" t="str">
        <f t="shared" si="171"/>
        <v>-</v>
      </c>
    </row>
    <row r="710" spans="1:7" ht="12.75" customHeight="1" x14ac:dyDescent="0.2">
      <c r="A710" s="366">
        <v>63812</v>
      </c>
      <c r="B710" s="373" t="s">
        <v>1296</v>
      </c>
      <c r="C710" s="368" t="s">
        <v>1297</v>
      </c>
      <c r="D710" s="372"/>
      <c r="E710" s="372"/>
      <c r="F710" s="370" t="str">
        <f t="shared" si="171"/>
        <v>-</v>
      </c>
    </row>
    <row r="711" spans="1:7" ht="24" x14ac:dyDescent="0.2">
      <c r="A711" s="366" t="s">
        <v>1298</v>
      </c>
      <c r="B711" s="373" t="s">
        <v>1299</v>
      </c>
      <c r="C711" s="368" t="s">
        <v>1298</v>
      </c>
      <c r="D711" s="372"/>
      <c r="E711" s="372"/>
      <c r="F711" s="370" t="str">
        <f t="shared" si="171"/>
        <v>-</v>
      </c>
    </row>
    <row r="712" spans="1:7" ht="24" x14ac:dyDescent="0.2">
      <c r="A712" s="366" t="s">
        <v>1300</v>
      </c>
      <c r="B712" s="373" t="s">
        <v>1301</v>
      </c>
      <c r="C712" s="368" t="s">
        <v>1300</v>
      </c>
      <c r="D712" s="372"/>
      <c r="E712" s="372"/>
      <c r="F712" s="370" t="str">
        <f t="shared" si="171"/>
        <v>-</v>
      </c>
    </row>
    <row r="713" spans="1:7" ht="12.75" customHeight="1" x14ac:dyDescent="0.2">
      <c r="A713" s="366">
        <v>63821</v>
      </c>
      <c r="B713" s="373" t="s">
        <v>1302</v>
      </c>
      <c r="C713" s="368" t="s">
        <v>1303</v>
      </c>
      <c r="D713" s="372"/>
      <c r="E713" s="372"/>
      <c r="F713" s="370" t="str">
        <f t="shared" si="171"/>
        <v>-</v>
      </c>
    </row>
    <row r="714" spans="1:7" ht="12.75" customHeight="1" x14ac:dyDescent="0.2">
      <c r="A714" s="366">
        <v>63822</v>
      </c>
      <c r="B714" s="373" t="s">
        <v>1304</v>
      </c>
      <c r="C714" s="368" t="s">
        <v>1305</v>
      </c>
      <c r="D714" s="372"/>
      <c r="E714" s="372"/>
      <c r="F714" s="370" t="str">
        <f t="shared" si="171"/>
        <v>-</v>
      </c>
    </row>
    <row r="715" spans="1:7" ht="24" x14ac:dyDescent="0.2">
      <c r="A715" s="366" t="s">
        <v>1306</v>
      </c>
      <c r="B715" s="373" t="s">
        <v>1307</v>
      </c>
      <c r="C715" s="368" t="s">
        <v>1306</v>
      </c>
      <c r="D715" s="372"/>
      <c r="E715" s="372"/>
      <c r="F715" s="370" t="str">
        <f t="shared" si="171"/>
        <v>-</v>
      </c>
    </row>
    <row r="716" spans="1:7" ht="24" x14ac:dyDescent="0.2">
      <c r="A716" s="366" t="s">
        <v>1308</v>
      </c>
      <c r="B716" s="373" t="s">
        <v>1309</v>
      </c>
      <c r="C716" s="368" t="s">
        <v>1308</v>
      </c>
      <c r="D716" s="372"/>
      <c r="E716" s="372"/>
      <c r="F716" s="370" t="str">
        <f t="shared" si="171"/>
        <v>-</v>
      </c>
    </row>
    <row r="717" spans="1:7" ht="12.75" customHeight="1" x14ac:dyDescent="0.2">
      <c r="A717" s="366">
        <v>64191</v>
      </c>
      <c r="B717" s="367" t="s">
        <v>1310</v>
      </c>
      <c r="C717" s="368" t="s">
        <v>1311</v>
      </c>
      <c r="D717" s="372"/>
      <c r="E717" s="372"/>
      <c r="F717" s="370" t="str">
        <f t="shared" si="171"/>
        <v>-</v>
      </c>
    </row>
    <row r="718" spans="1:7" ht="12.75" customHeight="1" x14ac:dyDescent="0.2">
      <c r="A718" s="307" t="s">
        <v>1312</v>
      </c>
      <c r="B718" s="308" t="s">
        <v>1313</v>
      </c>
      <c r="C718" s="380" t="s">
        <v>1312</v>
      </c>
      <c r="D718" s="310"/>
      <c r="E718" s="310"/>
      <c r="F718" s="311" t="str">
        <f t="shared" si="171"/>
        <v>-</v>
      </c>
      <c r="G718" s="371" t="s">
        <v>2922</v>
      </c>
    </row>
    <row r="719" spans="1:7" ht="12.75" customHeight="1" x14ac:dyDescent="0.2">
      <c r="A719" s="307" t="s">
        <v>1314</v>
      </c>
      <c r="B719" s="308" t="s">
        <v>1315</v>
      </c>
      <c r="C719" s="380" t="s">
        <v>1314</v>
      </c>
      <c r="D719" s="310"/>
      <c r="E719" s="310"/>
      <c r="F719" s="311" t="str">
        <f t="shared" si="171"/>
        <v>-</v>
      </c>
      <c r="G719" s="371" t="s">
        <v>2922</v>
      </c>
    </row>
    <row r="720" spans="1:7" ht="24" x14ac:dyDescent="0.2">
      <c r="A720" s="307" t="s">
        <v>1316</v>
      </c>
      <c r="B720" s="308" t="s">
        <v>1317</v>
      </c>
      <c r="C720" s="380" t="s">
        <v>1316</v>
      </c>
      <c r="D720" s="310"/>
      <c r="E720" s="310"/>
      <c r="F720" s="311" t="str">
        <f t="shared" si="171"/>
        <v>-</v>
      </c>
      <c r="G720" s="371" t="s">
        <v>2922</v>
      </c>
    </row>
    <row r="721" spans="1:7" ht="12" x14ac:dyDescent="0.2">
      <c r="A721" s="307" t="s">
        <v>1318</v>
      </c>
      <c r="B721" s="308" t="s">
        <v>1319</v>
      </c>
      <c r="C721" s="380" t="s">
        <v>1318</v>
      </c>
      <c r="D721" s="310"/>
      <c r="E721" s="310"/>
      <c r="F721" s="311" t="str">
        <f t="shared" si="171"/>
        <v>-</v>
      </c>
      <c r="G721" s="371" t="s">
        <v>2922</v>
      </c>
    </row>
    <row r="722" spans="1:7" ht="12.75" customHeight="1" x14ac:dyDescent="0.2">
      <c r="A722" s="366">
        <v>64371</v>
      </c>
      <c r="B722" s="367" t="s">
        <v>1320</v>
      </c>
      <c r="C722" s="368" t="s">
        <v>1321</v>
      </c>
      <c r="D722" s="372"/>
      <c r="E722" s="372"/>
      <c r="F722" s="370" t="str">
        <f t="shared" si="171"/>
        <v>-</v>
      </c>
    </row>
    <row r="723" spans="1:7" ht="12.75" customHeight="1" x14ac:dyDescent="0.2">
      <c r="A723" s="366">
        <v>64372</v>
      </c>
      <c r="B723" s="367" t="s">
        <v>1322</v>
      </c>
      <c r="C723" s="368" t="s">
        <v>1323</v>
      </c>
      <c r="D723" s="372"/>
      <c r="E723" s="372"/>
      <c r="F723" s="370" t="str">
        <f t="shared" si="171"/>
        <v>-</v>
      </c>
    </row>
    <row r="724" spans="1:7" ht="12.75" customHeight="1" x14ac:dyDescent="0.2">
      <c r="A724" s="366">
        <v>64373</v>
      </c>
      <c r="B724" s="367" t="s">
        <v>1324</v>
      </c>
      <c r="C724" s="368" t="s">
        <v>1325</v>
      </c>
      <c r="D724" s="372"/>
      <c r="E724" s="372"/>
      <c r="F724" s="370" t="str">
        <f t="shared" si="171"/>
        <v>-</v>
      </c>
    </row>
    <row r="725" spans="1:7" ht="12.75" customHeight="1" x14ac:dyDescent="0.2">
      <c r="A725" s="366">
        <v>64374</v>
      </c>
      <c r="B725" s="367" t="s">
        <v>1326</v>
      </c>
      <c r="C725" s="368" t="s">
        <v>1327</v>
      </c>
      <c r="D725" s="372"/>
      <c r="E725" s="372"/>
      <c r="F725" s="370" t="str">
        <f t="shared" si="171"/>
        <v>-</v>
      </c>
    </row>
    <row r="726" spans="1:7" ht="12.75" customHeight="1" x14ac:dyDescent="0.2">
      <c r="A726" s="366">
        <v>64375</v>
      </c>
      <c r="B726" s="367" t="s">
        <v>1328</v>
      </c>
      <c r="C726" s="368" t="s">
        <v>1329</v>
      </c>
      <c r="D726" s="372"/>
      <c r="E726" s="372"/>
      <c r="F726" s="370" t="str">
        <f t="shared" si="171"/>
        <v>-</v>
      </c>
    </row>
    <row r="727" spans="1:7" ht="24" x14ac:dyDescent="0.2">
      <c r="A727" s="366">
        <v>64376</v>
      </c>
      <c r="B727" s="373" t="s">
        <v>1330</v>
      </c>
      <c r="C727" s="368" t="s">
        <v>1331</v>
      </c>
      <c r="D727" s="372"/>
      <c r="E727" s="372"/>
      <c r="F727" s="370" t="str">
        <f t="shared" si="171"/>
        <v>-</v>
      </c>
    </row>
    <row r="728" spans="1:7" ht="24" x14ac:dyDescent="0.2">
      <c r="A728" s="366">
        <v>64377</v>
      </c>
      <c r="B728" s="367" t="s">
        <v>3116</v>
      </c>
      <c r="C728" s="368" t="s">
        <v>1332</v>
      </c>
      <c r="D728" s="372"/>
      <c r="E728" s="372"/>
      <c r="F728" s="370" t="str">
        <f t="shared" si="171"/>
        <v>-</v>
      </c>
      <c r="G728" s="371" t="s">
        <v>2970</v>
      </c>
    </row>
    <row r="729" spans="1:7" ht="12" x14ac:dyDescent="0.2">
      <c r="A729" s="307" t="s">
        <v>1333</v>
      </c>
      <c r="B729" s="308" t="s">
        <v>1334</v>
      </c>
      <c r="C729" s="380" t="s">
        <v>1333</v>
      </c>
      <c r="D729" s="310"/>
      <c r="E729" s="310"/>
      <c r="F729" s="370" t="str">
        <f t="shared" si="171"/>
        <v>-</v>
      </c>
      <c r="G729" s="371" t="s">
        <v>2922</v>
      </c>
    </row>
    <row r="730" spans="1:7" ht="12" x14ac:dyDescent="0.2">
      <c r="A730" s="307" t="s">
        <v>1335</v>
      </c>
      <c r="B730" s="308" t="s">
        <v>1336</v>
      </c>
      <c r="C730" s="380" t="s">
        <v>1335</v>
      </c>
      <c r="D730" s="310"/>
      <c r="E730" s="310"/>
      <c r="F730" s="370" t="str">
        <f t="shared" si="171"/>
        <v>-</v>
      </c>
      <c r="G730" s="371"/>
    </row>
    <row r="731" spans="1:7" ht="12.75" customHeight="1" x14ac:dyDescent="0.2">
      <c r="A731" s="366">
        <v>65264</v>
      </c>
      <c r="B731" s="367" t="s">
        <v>1337</v>
      </c>
      <c r="C731" s="368" t="s">
        <v>1338</v>
      </c>
      <c r="D731" s="372"/>
      <c r="E731" s="372"/>
      <c r="F731" s="370" t="str">
        <f t="shared" si="171"/>
        <v>-</v>
      </c>
    </row>
    <row r="732" spans="1:7" ht="12.75" customHeight="1" x14ac:dyDescent="0.2">
      <c r="A732" s="366">
        <v>65265</v>
      </c>
      <c r="B732" s="367" t="s">
        <v>1339</v>
      </c>
      <c r="C732" s="368" t="s">
        <v>1340</v>
      </c>
      <c r="D732" s="372"/>
      <c r="E732" s="372"/>
      <c r="F732" s="370" t="str">
        <f t="shared" si="171"/>
        <v>-</v>
      </c>
    </row>
    <row r="733" spans="1:7" ht="12.75" customHeight="1" x14ac:dyDescent="0.2">
      <c r="A733" s="366" t="s">
        <v>1341</v>
      </c>
      <c r="B733" s="367" t="s">
        <v>1342</v>
      </c>
      <c r="C733" s="368" t="s">
        <v>1341</v>
      </c>
      <c r="D733" s="372"/>
      <c r="E733" s="372"/>
      <c r="F733" s="370" t="str">
        <f t="shared" si="171"/>
        <v>-</v>
      </c>
    </row>
    <row r="734" spans="1:7" ht="24" x14ac:dyDescent="0.2">
      <c r="A734" s="366">
        <v>66341</v>
      </c>
      <c r="B734" s="367" t="s">
        <v>1343</v>
      </c>
      <c r="C734" s="368">
        <v>66341</v>
      </c>
      <c r="D734" s="372"/>
      <c r="E734" s="372"/>
      <c r="F734" s="370" t="str">
        <f t="shared" si="171"/>
        <v>-</v>
      </c>
    </row>
    <row r="735" spans="1:7" ht="24" x14ac:dyDescent="0.2">
      <c r="A735" s="366">
        <v>66342</v>
      </c>
      <c r="B735" s="367" t="s">
        <v>1344</v>
      </c>
      <c r="C735" s="368">
        <v>66342</v>
      </c>
      <c r="D735" s="372"/>
      <c r="E735" s="372"/>
      <c r="F735" s="370" t="str">
        <f t="shared" si="171"/>
        <v>-</v>
      </c>
    </row>
    <row r="736" spans="1:7" ht="24" x14ac:dyDescent="0.2">
      <c r="A736" s="366">
        <v>66343</v>
      </c>
      <c r="B736" s="367" t="s">
        <v>1345</v>
      </c>
      <c r="C736" s="368">
        <v>66343</v>
      </c>
      <c r="D736" s="372"/>
      <c r="E736" s="372"/>
      <c r="F736" s="370" t="str">
        <f t="shared" si="171"/>
        <v>-</v>
      </c>
    </row>
    <row r="737" spans="1:7" ht="24" x14ac:dyDescent="0.2">
      <c r="A737" s="307">
        <v>66344</v>
      </c>
      <c r="B737" s="308" t="s">
        <v>1346</v>
      </c>
      <c r="C737" s="380">
        <v>66344</v>
      </c>
      <c r="D737" s="310"/>
      <c r="E737" s="310"/>
      <c r="F737" s="370" t="str">
        <f t="shared" si="171"/>
        <v>-</v>
      </c>
      <c r="G737" s="371" t="s">
        <v>2922</v>
      </c>
    </row>
    <row r="738" spans="1:7" ht="24" x14ac:dyDescent="0.2">
      <c r="A738" s="307">
        <v>66345</v>
      </c>
      <c r="B738" s="308" t="s">
        <v>1347</v>
      </c>
      <c r="C738" s="380">
        <v>66345</v>
      </c>
      <c r="D738" s="310"/>
      <c r="E738" s="310"/>
      <c r="F738" s="370" t="str">
        <f t="shared" si="171"/>
        <v>-</v>
      </c>
      <c r="G738" s="371" t="s">
        <v>2922</v>
      </c>
    </row>
    <row r="739" spans="1:7" ht="12.75" customHeight="1" x14ac:dyDescent="0.2">
      <c r="A739" s="366">
        <v>31214</v>
      </c>
      <c r="B739" s="367" t="s">
        <v>1348</v>
      </c>
      <c r="C739" s="368" t="s">
        <v>1349</v>
      </c>
      <c r="D739" s="372"/>
      <c r="E739" s="372"/>
      <c r="F739" s="370" t="str">
        <f t="shared" si="171"/>
        <v>-</v>
      </c>
    </row>
    <row r="740" spans="1:7" ht="12.75" customHeight="1" x14ac:dyDescent="0.2">
      <c r="A740" s="366">
        <v>31215</v>
      </c>
      <c r="B740" s="367" t="s">
        <v>1350</v>
      </c>
      <c r="C740" s="368" t="s">
        <v>1351</v>
      </c>
      <c r="D740" s="372"/>
      <c r="E740" s="372"/>
      <c r="F740" s="370" t="str">
        <f t="shared" si="171"/>
        <v>-</v>
      </c>
    </row>
    <row r="741" spans="1:7" ht="12.75" customHeight="1" x14ac:dyDescent="0.2">
      <c r="A741" s="366">
        <v>32121</v>
      </c>
      <c r="B741" s="367" t="s">
        <v>1352</v>
      </c>
      <c r="C741" s="368" t="s">
        <v>1353</v>
      </c>
      <c r="D741" s="372"/>
      <c r="E741" s="372"/>
      <c r="F741" s="370" t="str">
        <f t="shared" si="171"/>
        <v>-</v>
      </c>
    </row>
    <row r="742" spans="1:7" ht="12.75" customHeight="1" x14ac:dyDescent="0.2">
      <c r="A742" s="366" t="s">
        <v>1354</v>
      </c>
      <c r="B742" s="367" t="s">
        <v>1355</v>
      </c>
      <c r="C742" s="368" t="s">
        <v>1354</v>
      </c>
      <c r="D742" s="372"/>
      <c r="E742" s="372"/>
      <c r="F742" s="370" t="str">
        <f t="shared" si="171"/>
        <v>-</v>
      </c>
    </row>
    <row r="743" spans="1:7" ht="12.75" customHeight="1" x14ac:dyDescent="0.2">
      <c r="A743" s="366" t="s">
        <v>1356</v>
      </c>
      <c r="B743" s="367" t="s">
        <v>1357</v>
      </c>
      <c r="C743" s="368" t="s">
        <v>1356</v>
      </c>
      <c r="D743" s="372"/>
      <c r="E743" s="372"/>
      <c r="F743" s="370" t="str">
        <f t="shared" si="171"/>
        <v>-</v>
      </c>
    </row>
    <row r="744" spans="1:7" ht="12.75" customHeight="1" x14ac:dyDescent="0.2">
      <c r="A744" s="366" t="s">
        <v>1358</v>
      </c>
      <c r="B744" s="367" t="s">
        <v>1359</v>
      </c>
      <c r="C744" s="368" t="s">
        <v>1358</v>
      </c>
      <c r="D744" s="372"/>
      <c r="E744" s="372"/>
      <c r="F744" s="370" t="str">
        <f t="shared" si="171"/>
        <v>-</v>
      </c>
    </row>
    <row r="745" spans="1:7" ht="12.75" customHeight="1" x14ac:dyDescent="0.2">
      <c r="A745" s="366" t="s">
        <v>1360</v>
      </c>
      <c r="B745" s="367" t="s">
        <v>1361</v>
      </c>
      <c r="C745" s="368" t="s">
        <v>1360</v>
      </c>
      <c r="D745" s="372"/>
      <c r="E745" s="372"/>
      <c r="F745" s="370" t="str">
        <f t="shared" si="171"/>
        <v>-</v>
      </c>
    </row>
    <row r="746" spans="1:7" ht="12.75" customHeight="1" x14ac:dyDescent="0.2">
      <c r="A746" s="366" t="s">
        <v>1362</v>
      </c>
      <c r="B746" s="367" t="s">
        <v>1363</v>
      </c>
      <c r="C746" s="368" t="s">
        <v>1362</v>
      </c>
      <c r="D746" s="372"/>
      <c r="E746" s="372"/>
      <c r="F746" s="370" t="str">
        <f t="shared" si="171"/>
        <v>-</v>
      </c>
    </row>
    <row r="747" spans="1:7" ht="12.75" customHeight="1" x14ac:dyDescent="0.2">
      <c r="A747" s="366" t="s">
        <v>1364</v>
      </c>
      <c r="B747" s="367" t="s">
        <v>1365</v>
      </c>
      <c r="C747" s="368" t="s">
        <v>1364</v>
      </c>
      <c r="D747" s="372"/>
      <c r="E747" s="372"/>
      <c r="F747" s="370" t="str">
        <f t="shared" si="171"/>
        <v>-</v>
      </c>
    </row>
    <row r="748" spans="1:7" ht="12.75" customHeight="1" x14ac:dyDescent="0.2">
      <c r="A748" s="366">
        <v>32911</v>
      </c>
      <c r="B748" s="367" t="s">
        <v>1366</v>
      </c>
      <c r="C748" s="368" t="s">
        <v>1367</v>
      </c>
      <c r="D748" s="372"/>
      <c r="E748" s="372"/>
      <c r="F748" s="370" t="str">
        <f t="shared" ref="F748:F1002" si="173">IF(D748&lt;&gt;0,IF(E748/D748&gt;=100,"&gt;&gt;100",E748/D748*100),"-")</f>
        <v>-</v>
      </c>
    </row>
    <row r="749" spans="1:7" ht="12.75" customHeight="1" x14ac:dyDescent="0.2">
      <c r="A749" s="366" t="s">
        <v>1368</v>
      </c>
      <c r="B749" s="367" t="s">
        <v>1369</v>
      </c>
      <c r="C749" s="368" t="s">
        <v>1368</v>
      </c>
      <c r="D749" s="372"/>
      <c r="E749" s="372"/>
      <c r="F749" s="370" t="str">
        <f t="shared" si="173"/>
        <v>-</v>
      </c>
    </row>
    <row r="750" spans="1:7" ht="12.75" customHeight="1" x14ac:dyDescent="0.2">
      <c r="A750" s="307" t="s">
        <v>1370</v>
      </c>
      <c r="B750" s="308" t="s">
        <v>1371</v>
      </c>
      <c r="C750" s="380" t="s">
        <v>1370</v>
      </c>
      <c r="D750" s="310"/>
      <c r="E750" s="310"/>
      <c r="F750" s="370" t="str">
        <f t="shared" si="173"/>
        <v>-</v>
      </c>
    </row>
    <row r="751" spans="1:7" ht="12.75" customHeight="1" x14ac:dyDescent="0.2">
      <c r="A751" s="307" t="s">
        <v>1372</v>
      </c>
      <c r="B751" s="308" t="s">
        <v>1373</v>
      </c>
      <c r="C751" s="380" t="s">
        <v>1372</v>
      </c>
      <c r="D751" s="310"/>
      <c r="E751" s="310"/>
      <c r="F751" s="370" t="str">
        <f t="shared" si="173"/>
        <v>-</v>
      </c>
    </row>
    <row r="752" spans="1:7" ht="12.75" customHeight="1" x14ac:dyDescent="0.2">
      <c r="A752" s="366">
        <v>34111</v>
      </c>
      <c r="B752" s="367" t="s">
        <v>1374</v>
      </c>
      <c r="C752" s="368" t="s">
        <v>1375</v>
      </c>
      <c r="D752" s="372"/>
      <c r="E752" s="372"/>
      <c r="F752" s="370" t="str">
        <f t="shared" si="173"/>
        <v>-</v>
      </c>
    </row>
    <row r="753" spans="1:6" ht="12.75" customHeight="1" x14ac:dyDescent="0.2">
      <c r="A753" s="366">
        <v>34112</v>
      </c>
      <c r="B753" s="367" t="s">
        <v>1376</v>
      </c>
      <c r="C753" s="368" t="s">
        <v>1377</v>
      </c>
      <c r="D753" s="372"/>
      <c r="E753" s="372"/>
      <c r="F753" s="370" t="str">
        <f t="shared" si="173"/>
        <v>-</v>
      </c>
    </row>
    <row r="754" spans="1:6" ht="12.75" customHeight="1" x14ac:dyDescent="0.2">
      <c r="A754" s="366">
        <v>34121</v>
      </c>
      <c r="B754" s="367" t="s">
        <v>1378</v>
      </c>
      <c r="C754" s="368" t="s">
        <v>1379</v>
      </c>
      <c r="D754" s="372"/>
      <c r="E754" s="372"/>
      <c r="F754" s="370" t="str">
        <f t="shared" si="173"/>
        <v>-</v>
      </c>
    </row>
    <row r="755" spans="1:6" ht="12.75" customHeight="1" x14ac:dyDescent="0.2">
      <c r="A755" s="366">
        <v>34122</v>
      </c>
      <c r="B755" s="367" t="s">
        <v>1380</v>
      </c>
      <c r="C755" s="368" t="s">
        <v>1381</v>
      </c>
      <c r="D755" s="372"/>
      <c r="E755" s="372"/>
      <c r="F755" s="370" t="str">
        <f t="shared" si="173"/>
        <v>-</v>
      </c>
    </row>
    <row r="756" spans="1:6" ht="12.75" customHeight="1" x14ac:dyDescent="0.2">
      <c r="A756" s="366">
        <v>34131</v>
      </c>
      <c r="B756" s="367" t="s">
        <v>1382</v>
      </c>
      <c r="C756" s="368" t="s">
        <v>1383</v>
      </c>
      <c r="D756" s="372"/>
      <c r="E756" s="372"/>
      <c r="F756" s="370" t="str">
        <f t="shared" si="173"/>
        <v>-</v>
      </c>
    </row>
    <row r="757" spans="1:6" ht="12.75" customHeight="1" x14ac:dyDescent="0.2">
      <c r="A757" s="366">
        <v>34132</v>
      </c>
      <c r="B757" s="367" t="s">
        <v>1384</v>
      </c>
      <c r="C757" s="368" t="s">
        <v>1385</v>
      </c>
      <c r="D757" s="372"/>
      <c r="E757" s="372"/>
      <c r="F757" s="370" t="str">
        <f t="shared" si="173"/>
        <v>-</v>
      </c>
    </row>
    <row r="758" spans="1:6" ht="12.75" customHeight="1" x14ac:dyDescent="0.2">
      <c r="A758" s="366">
        <v>34191</v>
      </c>
      <c r="B758" s="367" t="s">
        <v>1386</v>
      </c>
      <c r="C758" s="368" t="s">
        <v>1387</v>
      </c>
      <c r="D758" s="372"/>
      <c r="E758" s="372"/>
      <c r="F758" s="370" t="str">
        <f t="shared" si="173"/>
        <v>-</v>
      </c>
    </row>
    <row r="759" spans="1:6" ht="12.75" customHeight="1" x14ac:dyDescent="0.2">
      <c r="A759" s="366">
        <v>34192</v>
      </c>
      <c r="B759" s="367" t="s">
        <v>1388</v>
      </c>
      <c r="C759" s="368" t="s">
        <v>1389</v>
      </c>
      <c r="D759" s="372"/>
      <c r="E759" s="372"/>
      <c r="F759" s="370" t="str">
        <f t="shared" si="173"/>
        <v>-</v>
      </c>
    </row>
    <row r="760" spans="1:6" ht="12.75" customHeight="1" x14ac:dyDescent="0.2">
      <c r="A760" s="366">
        <v>34213</v>
      </c>
      <c r="B760" s="367" t="s">
        <v>1390</v>
      </c>
      <c r="C760" s="368" t="s">
        <v>1391</v>
      </c>
      <c r="D760" s="372"/>
      <c r="E760" s="372"/>
      <c r="F760" s="370" t="str">
        <f t="shared" si="173"/>
        <v>-</v>
      </c>
    </row>
    <row r="761" spans="1:6" ht="12.75" customHeight="1" x14ac:dyDescent="0.2">
      <c r="A761" s="366">
        <v>34214</v>
      </c>
      <c r="B761" s="367" t="s">
        <v>1392</v>
      </c>
      <c r="C761" s="368" t="s">
        <v>1393</v>
      </c>
      <c r="D761" s="372"/>
      <c r="E761" s="372"/>
      <c r="F761" s="370" t="str">
        <f t="shared" si="173"/>
        <v>-</v>
      </c>
    </row>
    <row r="762" spans="1:6" ht="12.75" customHeight="1" x14ac:dyDescent="0.2">
      <c r="A762" s="366">
        <v>34215</v>
      </c>
      <c r="B762" s="367" t="s">
        <v>1394</v>
      </c>
      <c r="C762" s="368" t="s">
        <v>1395</v>
      </c>
      <c r="D762" s="372"/>
      <c r="E762" s="372"/>
      <c r="F762" s="370" t="str">
        <f t="shared" si="173"/>
        <v>-</v>
      </c>
    </row>
    <row r="763" spans="1:6" ht="12.75" customHeight="1" x14ac:dyDescent="0.2">
      <c r="A763" s="366">
        <v>34216</v>
      </c>
      <c r="B763" s="367" t="s">
        <v>1396</v>
      </c>
      <c r="C763" s="368" t="s">
        <v>1397</v>
      </c>
      <c r="D763" s="372"/>
      <c r="E763" s="372"/>
      <c r="F763" s="370" t="str">
        <f t="shared" si="173"/>
        <v>-</v>
      </c>
    </row>
    <row r="764" spans="1:6" ht="12.75" customHeight="1" x14ac:dyDescent="0.2">
      <c r="A764" s="366">
        <v>34222</v>
      </c>
      <c r="B764" s="367" t="s">
        <v>1398</v>
      </c>
      <c r="C764" s="368" t="s">
        <v>1399</v>
      </c>
      <c r="D764" s="372"/>
      <c r="E764" s="372"/>
      <c r="F764" s="370" t="str">
        <f t="shared" si="173"/>
        <v>-</v>
      </c>
    </row>
    <row r="765" spans="1:6" ht="12.75" customHeight="1" x14ac:dyDescent="0.2">
      <c r="A765" s="366">
        <v>34223</v>
      </c>
      <c r="B765" s="367" t="s">
        <v>1400</v>
      </c>
      <c r="C765" s="368" t="s">
        <v>1401</v>
      </c>
      <c r="D765" s="372"/>
      <c r="E765" s="372"/>
      <c r="F765" s="370" t="str">
        <f t="shared" si="173"/>
        <v>-</v>
      </c>
    </row>
    <row r="766" spans="1:6" ht="24" x14ac:dyDescent="0.2">
      <c r="A766" s="366">
        <v>34224</v>
      </c>
      <c r="B766" s="367" t="s">
        <v>1402</v>
      </c>
      <c r="C766" s="368" t="s">
        <v>1403</v>
      </c>
      <c r="D766" s="372"/>
      <c r="E766" s="372"/>
      <c r="F766" s="370" t="str">
        <f t="shared" si="173"/>
        <v>-</v>
      </c>
    </row>
    <row r="767" spans="1:6" ht="24" x14ac:dyDescent="0.2">
      <c r="A767" s="366">
        <v>34233</v>
      </c>
      <c r="B767" s="367" t="s">
        <v>1404</v>
      </c>
      <c r="C767" s="368" t="s">
        <v>1405</v>
      </c>
      <c r="D767" s="372"/>
      <c r="E767" s="372"/>
      <c r="F767" s="370" t="str">
        <f t="shared" si="173"/>
        <v>-</v>
      </c>
    </row>
    <row r="768" spans="1:6" ht="24" x14ac:dyDescent="0.2">
      <c r="A768" s="366">
        <v>34234</v>
      </c>
      <c r="B768" s="373" t="s">
        <v>1406</v>
      </c>
      <c r="C768" s="368" t="s">
        <v>1407</v>
      </c>
      <c r="D768" s="372"/>
      <c r="E768" s="372"/>
      <c r="F768" s="370" t="str">
        <f t="shared" si="173"/>
        <v>-</v>
      </c>
    </row>
    <row r="769" spans="1:7" ht="24" x14ac:dyDescent="0.2">
      <c r="A769" s="366">
        <v>34235</v>
      </c>
      <c r="B769" s="373" t="s">
        <v>1408</v>
      </c>
      <c r="C769" s="368" t="s">
        <v>1409</v>
      </c>
      <c r="D769" s="372"/>
      <c r="E769" s="372"/>
      <c r="F769" s="370" t="str">
        <f t="shared" si="173"/>
        <v>-</v>
      </c>
    </row>
    <row r="770" spans="1:7" ht="12.75" customHeight="1" x14ac:dyDescent="0.2">
      <c r="A770" s="366">
        <v>34236</v>
      </c>
      <c r="B770" s="367" t="s">
        <v>1410</v>
      </c>
      <c r="C770" s="368" t="s">
        <v>1411</v>
      </c>
      <c r="D770" s="372"/>
      <c r="E770" s="372"/>
      <c r="F770" s="370" t="str">
        <f t="shared" si="173"/>
        <v>-</v>
      </c>
    </row>
    <row r="771" spans="1:7" ht="12.75" customHeight="1" x14ac:dyDescent="0.2">
      <c r="A771" s="366">
        <v>34237</v>
      </c>
      <c r="B771" s="367" t="s">
        <v>1412</v>
      </c>
      <c r="C771" s="368" t="s">
        <v>1413</v>
      </c>
      <c r="D771" s="372"/>
      <c r="E771" s="372"/>
      <c r="F771" s="370" t="str">
        <f t="shared" si="173"/>
        <v>-</v>
      </c>
    </row>
    <row r="772" spans="1:7" ht="12.75" customHeight="1" x14ac:dyDescent="0.2">
      <c r="A772" s="366">
        <v>34238</v>
      </c>
      <c r="B772" s="367" t="s">
        <v>1414</v>
      </c>
      <c r="C772" s="368" t="s">
        <v>1415</v>
      </c>
      <c r="D772" s="372"/>
      <c r="E772" s="372"/>
      <c r="F772" s="370" t="str">
        <f t="shared" si="173"/>
        <v>-</v>
      </c>
    </row>
    <row r="773" spans="1:7" ht="24" x14ac:dyDescent="0.2">
      <c r="A773" s="366">
        <v>34273</v>
      </c>
      <c r="B773" s="367" t="s">
        <v>1416</v>
      </c>
      <c r="C773" s="368" t="s">
        <v>1417</v>
      </c>
      <c r="D773" s="372"/>
      <c r="E773" s="372"/>
      <c r="F773" s="370" t="str">
        <f t="shared" si="173"/>
        <v>-</v>
      </c>
    </row>
    <row r="774" spans="1:7" ht="12.75" customHeight="1" x14ac:dyDescent="0.2">
      <c r="A774" s="366">
        <v>34274</v>
      </c>
      <c r="B774" s="367" t="s">
        <v>1418</v>
      </c>
      <c r="C774" s="368" t="s">
        <v>1419</v>
      </c>
      <c r="D774" s="372"/>
      <c r="E774" s="372"/>
      <c r="F774" s="370" t="str">
        <f t="shared" si="173"/>
        <v>-</v>
      </c>
    </row>
    <row r="775" spans="1:7" ht="12.75" customHeight="1" x14ac:dyDescent="0.2">
      <c r="A775" s="366">
        <v>34275</v>
      </c>
      <c r="B775" s="367" t="s">
        <v>1420</v>
      </c>
      <c r="C775" s="368" t="s">
        <v>1421</v>
      </c>
      <c r="D775" s="372"/>
      <c r="E775" s="372"/>
      <c r="F775" s="370" t="str">
        <f t="shared" si="173"/>
        <v>-</v>
      </c>
    </row>
    <row r="776" spans="1:7" ht="12.75" customHeight="1" x14ac:dyDescent="0.2">
      <c r="A776" s="366">
        <v>34281</v>
      </c>
      <c r="B776" s="367" t="s">
        <v>1422</v>
      </c>
      <c r="C776" s="368" t="s">
        <v>1423</v>
      </c>
      <c r="D776" s="372"/>
      <c r="E776" s="372"/>
      <c r="F776" s="370" t="str">
        <f t="shared" si="173"/>
        <v>-</v>
      </c>
    </row>
    <row r="777" spans="1:7" ht="12.75" customHeight="1" x14ac:dyDescent="0.2">
      <c r="A777" s="366">
        <v>34282</v>
      </c>
      <c r="B777" s="367" t="s">
        <v>1424</v>
      </c>
      <c r="C777" s="368" t="s">
        <v>1425</v>
      </c>
      <c r="D777" s="372"/>
      <c r="E777" s="372"/>
      <c r="F777" s="370" t="str">
        <f t="shared" si="173"/>
        <v>-</v>
      </c>
    </row>
    <row r="778" spans="1:7" ht="12.75" customHeight="1" x14ac:dyDescent="0.2">
      <c r="A778" s="366">
        <v>34283</v>
      </c>
      <c r="B778" s="367" t="s">
        <v>1426</v>
      </c>
      <c r="C778" s="368" t="s">
        <v>1427</v>
      </c>
      <c r="D778" s="372"/>
      <c r="E778" s="372"/>
      <c r="F778" s="370" t="str">
        <f t="shared" si="173"/>
        <v>-</v>
      </c>
    </row>
    <row r="779" spans="1:7" ht="12.75" customHeight="1" x14ac:dyDescent="0.2">
      <c r="A779" s="366">
        <v>34284</v>
      </c>
      <c r="B779" s="367" t="s">
        <v>1428</v>
      </c>
      <c r="C779" s="368" t="s">
        <v>1429</v>
      </c>
      <c r="D779" s="372"/>
      <c r="E779" s="372"/>
      <c r="F779" s="370" t="str">
        <f t="shared" si="173"/>
        <v>-</v>
      </c>
    </row>
    <row r="780" spans="1:7" ht="12.75" customHeight="1" x14ac:dyDescent="0.2">
      <c r="A780" s="366">
        <v>34285</v>
      </c>
      <c r="B780" s="367" t="s">
        <v>1430</v>
      </c>
      <c r="C780" s="368" t="s">
        <v>1431</v>
      </c>
      <c r="D780" s="372"/>
      <c r="E780" s="372"/>
      <c r="F780" s="370" t="str">
        <f t="shared" si="173"/>
        <v>-</v>
      </c>
    </row>
    <row r="781" spans="1:7" ht="24" x14ac:dyDescent="0.2">
      <c r="A781" s="366">
        <v>34286</v>
      </c>
      <c r="B781" s="373" t="s">
        <v>1432</v>
      </c>
      <c r="C781" s="368" t="s">
        <v>1433</v>
      </c>
      <c r="D781" s="372"/>
      <c r="E781" s="372"/>
      <c r="F781" s="370" t="str">
        <f t="shared" si="173"/>
        <v>-</v>
      </c>
    </row>
    <row r="782" spans="1:7" ht="24" x14ac:dyDescent="0.2">
      <c r="A782" s="366">
        <v>34287</v>
      </c>
      <c r="B782" s="367" t="s">
        <v>3117</v>
      </c>
      <c r="C782" s="368" t="s">
        <v>1434</v>
      </c>
      <c r="D782" s="372"/>
      <c r="E782" s="372"/>
      <c r="F782" s="370" t="str">
        <f t="shared" si="173"/>
        <v>-</v>
      </c>
      <c r="G782" s="371" t="s">
        <v>2970</v>
      </c>
    </row>
    <row r="783" spans="1:7" ht="12.75" customHeight="1" x14ac:dyDescent="0.2">
      <c r="A783" s="366">
        <v>34341</v>
      </c>
      <c r="B783" s="367" t="s">
        <v>1435</v>
      </c>
      <c r="C783" s="368" t="s">
        <v>1436</v>
      </c>
      <c r="D783" s="372"/>
      <c r="E783" s="372"/>
      <c r="F783" s="370" t="str">
        <f t="shared" si="173"/>
        <v>-</v>
      </c>
    </row>
    <row r="784" spans="1:7" ht="12.75" customHeight="1" x14ac:dyDescent="0.2">
      <c r="A784" s="366">
        <v>35231</v>
      </c>
      <c r="B784" s="367" t="s">
        <v>1437</v>
      </c>
      <c r="C784" s="368" t="s">
        <v>1438</v>
      </c>
      <c r="D784" s="372"/>
      <c r="E784" s="372"/>
      <c r="F784" s="370" t="str">
        <f t="shared" si="173"/>
        <v>-</v>
      </c>
    </row>
    <row r="785" spans="1:7" ht="12.75" customHeight="1" x14ac:dyDescent="0.2">
      <c r="A785" s="366">
        <v>35232</v>
      </c>
      <c r="B785" s="367" t="s">
        <v>1439</v>
      </c>
      <c r="C785" s="368" t="s">
        <v>1440</v>
      </c>
      <c r="D785" s="372"/>
      <c r="E785" s="372"/>
      <c r="F785" s="370" t="str">
        <f t="shared" si="173"/>
        <v>-</v>
      </c>
    </row>
    <row r="786" spans="1:7" ht="12.75" customHeight="1" x14ac:dyDescent="0.2">
      <c r="A786" s="366">
        <v>36313</v>
      </c>
      <c r="B786" s="367" t="s">
        <v>1441</v>
      </c>
      <c r="C786" s="368" t="s">
        <v>1442</v>
      </c>
      <c r="D786" s="372"/>
      <c r="E786" s="372"/>
      <c r="F786" s="370" t="str">
        <f t="shared" si="173"/>
        <v>-</v>
      </c>
    </row>
    <row r="787" spans="1:7" ht="12.75" customHeight="1" x14ac:dyDescent="0.2">
      <c r="A787" s="366">
        <v>36314</v>
      </c>
      <c r="B787" s="367" t="s">
        <v>1443</v>
      </c>
      <c r="C787" s="368" t="s">
        <v>1444</v>
      </c>
      <c r="D787" s="372"/>
      <c r="E787" s="372"/>
      <c r="F787" s="370" t="str">
        <f t="shared" si="173"/>
        <v>-</v>
      </c>
    </row>
    <row r="788" spans="1:7" ht="12.75" customHeight="1" x14ac:dyDescent="0.2">
      <c r="A788" s="366">
        <v>36315</v>
      </c>
      <c r="B788" s="367" t="s">
        <v>1445</v>
      </c>
      <c r="C788" s="368" t="s">
        <v>1446</v>
      </c>
      <c r="D788" s="372"/>
      <c r="E788" s="372"/>
      <c r="F788" s="370" t="str">
        <f t="shared" si="173"/>
        <v>-</v>
      </c>
    </row>
    <row r="789" spans="1:7" ht="12.75" customHeight="1" x14ac:dyDescent="0.2">
      <c r="A789" s="366">
        <v>36316</v>
      </c>
      <c r="B789" s="367" t="s">
        <v>1447</v>
      </c>
      <c r="C789" s="368" t="s">
        <v>1448</v>
      </c>
      <c r="D789" s="372"/>
      <c r="E789" s="372"/>
      <c r="F789" s="370" t="str">
        <f t="shared" si="173"/>
        <v>-</v>
      </c>
    </row>
    <row r="790" spans="1:7" ht="12.75" customHeight="1" x14ac:dyDescent="0.2">
      <c r="A790" s="366">
        <v>36317</v>
      </c>
      <c r="B790" s="367" t="s">
        <v>1449</v>
      </c>
      <c r="C790" s="368" t="s">
        <v>1450</v>
      </c>
      <c r="D790" s="372"/>
      <c r="E790" s="372"/>
      <c r="F790" s="370" t="str">
        <f t="shared" si="173"/>
        <v>-</v>
      </c>
    </row>
    <row r="791" spans="1:7" ht="12.75" customHeight="1" x14ac:dyDescent="0.2">
      <c r="A791" s="366">
        <v>36318</v>
      </c>
      <c r="B791" s="367" t="s">
        <v>1451</v>
      </c>
      <c r="C791" s="368" t="s">
        <v>1452</v>
      </c>
      <c r="D791" s="372"/>
      <c r="E791" s="372"/>
      <c r="F791" s="370" t="str">
        <f t="shared" si="173"/>
        <v>-</v>
      </c>
    </row>
    <row r="792" spans="1:7" ht="24" x14ac:dyDescent="0.2">
      <c r="A792" s="366">
        <v>36319</v>
      </c>
      <c r="B792" s="373" t="s">
        <v>3118</v>
      </c>
      <c r="C792" s="368" t="s">
        <v>1453</v>
      </c>
      <c r="D792" s="372"/>
      <c r="E792" s="372"/>
      <c r="F792" s="370" t="str">
        <f t="shared" si="173"/>
        <v>-</v>
      </c>
      <c r="G792" s="371" t="s">
        <v>2970</v>
      </c>
    </row>
    <row r="793" spans="1:7" ht="12.75" customHeight="1" x14ac:dyDescent="0.2">
      <c r="A793" s="366">
        <v>36323</v>
      </c>
      <c r="B793" s="367" t="s">
        <v>1454</v>
      </c>
      <c r="C793" s="368" t="s">
        <v>1455</v>
      </c>
      <c r="D793" s="372"/>
      <c r="E793" s="372"/>
      <c r="F793" s="370" t="str">
        <f t="shared" si="173"/>
        <v>-</v>
      </c>
    </row>
    <row r="794" spans="1:7" ht="12.75" customHeight="1" x14ac:dyDescent="0.2">
      <c r="A794" s="366">
        <v>36324</v>
      </c>
      <c r="B794" s="367" t="s">
        <v>1456</v>
      </c>
      <c r="C794" s="368" t="s">
        <v>1457</v>
      </c>
      <c r="D794" s="372"/>
      <c r="E794" s="372"/>
      <c r="F794" s="370" t="str">
        <f t="shared" si="173"/>
        <v>-</v>
      </c>
    </row>
    <row r="795" spans="1:7" ht="12.75" customHeight="1" x14ac:dyDescent="0.2">
      <c r="A795" s="366">
        <v>36325</v>
      </c>
      <c r="B795" s="367" t="s">
        <v>1458</v>
      </c>
      <c r="C795" s="368" t="s">
        <v>1459</v>
      </c>
      <c r="D795" s="372"/>
      <c r="E795" s="372"/>
      <c r="F795" s="370" t="str">
        <f t="shared" si="173"/>
        <v>-</v>
      </c>
    </row>
    <row r="796" spans="1:7" ht="12.75" customHeight="1" x14ac:dyDescent="0.2">
      <c r="A796" s="366">
        <v>36326</v>
      </c>
      <c r="B796" s="367" t="s">
        <v>1460</v>
      </c>
      <c r="C796" s="368" t="s">
        <v>1461</v>
      </c>
      <c r="D796" s="372"/>
      <c r="E796" s="372"/>
      <c r="F796" s="370" t="str">
        <f t="shared" si="173"/>
        <v>-</v>
      </c>
    </row>
    <row r="797" spans="1:7" ht="12.75" customHeight="1" x14ac:dyDescent="0.2">
      <c r="A797" s="366">
        <v>36327</v>
      </c>
      <c r="B797" s="367" t="s">
        <v>1462</v>
      </c>
      <c r="C797" s="368" t="s">
        <v>1463</v>
      </c>
      <c r="D797" s="372"/>
      <c r="E797" s="372"/>
      <c r="F797" s="370" t="str">
        <f t="shared" si="173"/>
        <v>-</v>
      </c>
    </row>
    <row r="798" spans="1:7" ht="24" x14ac:dyDescent="0.2">
      <c r="A798" s="366">
        <v>36328</v>
      </c>
      <c r="B798" s="367" t="s">
        <v>1464</v>
      </c>
      <c r="C798" s="368" t="s">
        <v>1465</v>
      </c>
      <c r="D798" s="372"/>
      <c r="E798" s="372"/>
      <c r="F798" s="370" t="str">
        <f t="shared" si="173"/>
        <v>-</v>
      </c>
    </row>
    <row r="799" spans="1:7" ht="24" x14ac:dyDescent="0.2">
      <c r="A799" s="366">
        <v>36329</v>
      </c>
      <c r="B799" s="373" t="s">
        <v>3119</v>
      </c>
      <c r="C799" s="368" t="s">
        <v>1466</v>
      </c>
      <c r="D799" s="372"/>
      <c r="E799" s="372"/>
      <c r="F799" s="370" t="str">
        <f t="shared" si="173"/>
        <v>-</v>
      </c>
      <c r="G799" s="371" t="s">
        <v>2970</v>
      </c>
    </row>
    <row r="800" spans="1:7" ht="12.75" customHeight="1" x14ac:dyDescent="0.2">
      <c r="A800" s="366" t="s">
        <v>1467</v>
      </c>
      <c r="B800" s="373" t="s">
        <v>1468</v>
      </c>
      <c r="C800" s="368" t="s">
        <v>1467</v>
      </c>
      <c r="D800" s="372"/>
      <c r="E800" s="372"/>
      <c r="F800" s="370" t="str">
        <f t="shared" si="173"/>
        <v>-</v>
      </c>
    </row>
    <row r="801" spans="1:7" ht="12.75" customHeight="1" x14ac:dyDescent="0.2">
      <c r="A801" s="366" t="s">
        <v>1469</v>
      </c>
      <c r="B801" s="373" t="s">
        <v>1470</v>
      </c>
      <c r="C801" s="368" t="s">
        <v>1469</v>
      </c>
      <c r="D801" s="372"/>
      <c r="E801" s="372"/>
      <c r="F801" s="370" t="str">
        <f t="shared" si="173"/>
        <v>-</v>
      </c>
    </row>
    <row r="802" spans="1:7" ht="12.75" customHeight="1" x14ac:dyDescent="0.2">
      <c r="A802" s="366" t="s">
        <v>1471</v>
      </c>
      <c r="B802" s="373" t="s">
        <v>1472</v>
      </c>
      <c r="C802" s="368" t="s">
        <v>1471</v>
      </c>
      <c r="D802" s="372"/>
      <c r="E802" s="372"/>
      <c r="F802" s="370" t="str">
        <f t="shared" si="173"/>
        <v>-</v>
      </c>
    </row>
    <row r="803" spans="1:7" ht="12.75" customHeight="1" x14ac:dyDescent="0.2">
      <c r="A803" s="366" t="s">
        <v>1473</v>
      </c>
      <c r="B803" s="373" t="s">
        <v>1474</v>
      </c>
      <c r="C803" s="368" t="s">
        <v>1473</v>
      </c>
      <c r="D803" s="372"/>
      <c r="E803" s="372"/>
      <c r="F803" s="370" t="str">
        <f t="shared" si="173"/>
        <v>-</v>
      </c>
    </row>
    <row r="804" spans="1:7" ht="24" x14ac:dyDescent="0.2">
      <c r="A804" s="366" t="s">
        <v>1475</v>
      </c>
      <c r="B804" s="373" t="s">
        <v>1476</v>
      </c>
      <c r="C804" s="368" t="s">
        <v>1475</v>
      </c>
      <c r="D804" s="372"/>
      <c r="E804" s="372"/>
      <c r="F804" s="370" t="str">
        <f t="shared" si="173"/>
        <v>-</v>
      </c>
    </row>
    <row r="805" spans="1:7" ht="24" x14ac:dyDescent="0.2">
      <c r="A805" s="366" t="s">
        <v>1477</v>
      </c>
      <c r="B805" s="373" t="s">
        <v>3120</v>
      </c>
      <c r="C805" s="368" t="s">
        <v>1477</v>
      </c>
      <c r="D805" s="372"/>
      <c r="E805" s="372"/>
      <c r="F805" s="370" t="str">
        <f t="shared" si="173"/>
        <v>-</v>
      </c>
      <c r="G805" s="371" t="s">
        <v>2970</v>
      </c>
    </row>
    <row r="806" spans="1:7" ht="12.75" customHeight="1" x14ac:dyDescent="0.2">
      <c r="A806" s="366" t="s">
        <v>1478</v>
      </c>
      <c r="B806" s="373" t="s">
        <v>1479</v>
      </c>
      <c r="C806" s="368" t="s">
        <v>1478</v>
      </c>
      <c r="D806" s="372"/>
      <c r="E806" s="372"/>
      <c r="F806" s="370" t="str">
        <f t="shared" si="173"/>
        <v>-</v>
      </c>
    </row>
    <row r="807" spans="1:7" ht="24" x14ac:dyDescent="0.2">
      <c r="A807" s="366" t="s">
        <v>1480</v>
      </c>
      <c r="B807" s="373" t="s">
        <v>1481</v>
      </c>
      <c r="C807" s="368" t="s">
        <v>1480</v>
      </c>
      <c r="D807" s="372"/>
      <c r="E807" s="372"/>
      <c r="F807" s="370" t="str">
        <f t="shared" si="173"/>
        <v>-</v>
      </c>
    </row>
    <row r="808" spans="1:7" ht="12.75" customHeight="1" x14ac:dyDescent="0.2">
      <c r="A808" s="366" t="s">
        <v>1482</v>
      </c>
      <c r="B808" s="373" t="s">
        <v>1483</v>
      </c>
      <c r="C808" s="368" t="s">
        <v>1482</v>
      </c>
      <c r="D808" s="372"/>
      <c r="E808" s="372"/>
      <c r="F808" s="370" t="str">
        <f t="shared" si="173"/>
        <v>-</v>
      </c>
    </row>
    <row r="809" spans="1:7" ht="12.75" customHeight="1" x14ac:dyDescent="0.2">
      <c r="A809" s="366" t="s">
        <v>1484</v>
      </c>
      <c r="B809" s="373" t="s">
        <v>1485</v>
      </c>
      <c r="C809" s="368" t="s">
        <v>1484</v>
      </c>
      <c r="D809" s="372"/>
      <c r="E809" s="372"/>
      <c r="F809" s="370" t="str">
        <f t="shared" si="173"/>
        <v>-</v>
      </c>
    </row>
    <row r="810" spans="1:7" ht="24" x14ac:dyDescent="0.2">
      <c r="A810" s="366" t="s">
        <v>1486</v>
      </c>
      <c r="B810" s="373" t="s">
        <v>1487</v>
      </c>
      <c r="C810" s="368" t="s">
        <v>1486</v>
      </c>
      <c r="D810" s="372"/>
      <c r="E810" s="372"/>
      <c r="F810" s="370" t="str">
        <f t="shared" si="173"/>
        <v>-</v>
      </c>
    </row>
    <row r="811" spans="1:7" ht="24" x14ac:dyDescent="0.2">
      <c r="A811" s="366" t="s">
        <v>1488</v>
      </c>
      <c r="B811" s="373" t="s">
        <v>1489</v>
      </c>
      <c r="C811" s="368" t="s">
        <v>1488</v>
      </c>
      <c r="D811" s="372"/>
      <c r="E811" s="372"/>
      <c r="F811" s="370" t="str">
        <f t="shared" si="173"/>
        <v>-</v>
      </c>
    </row>
    <row r="812" spans="1:7" ht="24" x14ac:dyDescent="0.2">
      <c r="A812" s="366" t="s">
        <v>1490</v>
      </c>
      <c r="B812" s="373" t="s">
        <v>3121</v>
      </c>
      <c r="C812" s="368" t="s">
        <v>1490</v>
      </c>
      <c r="D812" s="372"/>
      <c r="E812" s="372"/>
      <c r="F812" s="370" t="str">
        <f t="shared" si="173"/>
        <v>-</v>
      </c>
      <c r="G812" s="371" t="s">
        <v>2970</v>
      </c>
    </row>
    <row r="813" spans="1:7" ht="24" x14ac:dyDescent="0.2">
      <c r="A813" s="307">
        <v>36511</v>
      </c>
      <c r="B813" s="336" t="s">
        <v>1491</v>
      </c>
      <c r="C813" s="380">
        <v>36511</v>
      </c>
      <c r="D813" s="372"/>
      <c r="E813" s="372"/>
      <c r="F813" s="370" t="str">
        <f t="shared" si="173"/>
        <v>-</v>
      </c>
      <c r="G813" s="371" t="s">
        <v>2922</v>
      </c>
    </row>
    <row r="814" spans="1:7" ht="24" x14ac:dyDescent="0.2">
      <c r="A814" s="307" t="s">
        <v>1492</v>
      </c>
      <c r="B814" s="336" t="s">
        <v>1493</v>
      </c>
      <c r="C814" s="380" t="s">
        <v>1492</v>
      </c>
      <c r="D814" s="372"/>
      <c r="E814" s="372"/>
      <c r="F814" s="370" t="str">
        <f t="shared" si="173"/>
        <v>-</v>
      </c>
      <c r="G814" s="371" t="s">
        <v>2922</v>
      </c>
    </row>
    <row r="815" spans="1:7" ht="24" x14ac:dyDescent="0.2">
      <c r="A815" s="307" t="s">
        <v>1494</v>
      </c>
      <c r="B815" s="336" t="s">
        <v>1495</v>
      </c>
      <c r="C815" s="380" t="s">
        <v>1494</v>
      </c>
      <c r="D815" s="372"/>
      <c r="E815" s="372"/>
      <c r="F815" s="370" t="str">
        <f t="shared" si="173"/>
        <v>-</v>
      </c>
      <c r="G815" s="371" t="s">
        <v>2922</v>
      </c>
    </row>
    <row r="816" spans="1:7" ht="24" x14ac:dyDescent="0.2">
      <c r="A816" s="307" t="s">
        <v>1496</v>
      </c>
      <c r="B816" s="336" t="s">
        <v>1497</v>
      </c>
      <c r="C816" s="380" t="s">
        <v>1496</v>
      </c>
      <c r="D816" s="372"/>
      <c r="E816" s="372"/>
      <c r="F816" s="370" t="str">
        <f t="shared" si="173"/>
        <v>-</v>
      </c>
      <c r="G816" s="371" t="s">
        <v>2922</v>
      </c>
    </row>
    <row r="817" spans="1:7" ht="24" x14ac:dyDescent="0.2">
      <c r="A817" s="307" t="s">
        <v>1498</v>
      </c>
      <c r="B817" s="336" t="s">
        <v>1499</v>
      </c>
      <c r="C817" s="380" t="s">
        <v>1498</v>
      </c>
      <c r="D817" s="372"/>
      <c r="E817" s="372"/>
      <c r="F817" s="370" t="str">
        <f t="shared" si="173"/>
        <v>-</v>
      </c>
      <c r="G817" s="371" t="s">
        <v>2922</v>
      </c>
    </row>
    <row r="818" spans="1:7" ht="24" x14ac:dyDescent="0.2">
      <c r="A818" s="307" t="s">
        <v>1500</v>
      </c>
      <c r="B818" s="336" t="s">
        <v>1501</v>
      </c>
      <c r="C818" s="380" t="s">
        <v>1500</v>
      </c>
      <c r="D818" s="372"/>
      <c r="E818" s="372"/>
      <c r="F818" s="370" t="str">
        <f t="shared" si="173"/>
        <v>-</v>
      </c>
      <c r="G818" s="371" t="s">
        <v>2922</v>
      </c>
    </row>
    <row r="819" spans="1:7" ht="12" x14ac:dyDescent="0.2">
      <c r="A819" s="307" t="s">
        <v>1502</v>
      </c>
      <c r="B819" s="336" t="s">
        <v>1503</v>
      </c>
      <c r="C819" s="380" t="s">
        <v>1502</v>
      </c>
      <c r="D819" s="372"/>
      <c r="E819" s="372"/>
      <c r="F819" s="370" t="str">
        <f t="shared" si="173"/>
        <v>-</v>
      </c>
      <c r="G819" s="371" t="s">
        <v>2922</v>
      </c>
    </row>
    <row r="820" spans="1:7" ht="12" x14ac:dyDescent="0.2">
      <c r="A820" s="307" t="s">
        <v>1504</v>
      </c>
      <c r="B820" s="336" t="s">
        <v>1505</v>
      </c>
      <c r="C820" s="380" t="s">
        <v>1504</v>
      </c>
      <c r="D820" s="372"/>
      <c r="E820" s="372"/>
      <c r="F820" s="370" t="str">
        <f t="shared" si="173"/>
        <v>-</v>
      </c>
      <c r="G820" s="371" t="s">
        <v>2922</v>
      </c>
    </row>
    <row r="821" spans="1:7" ht="12" x14ac:dyDescent="0.2">
      <c r="A821" s="307" t="s">
        <v>1506</v>
      </c>
      <c r="B821" s="336" t="s">
        <v>1507</v>
      </c>
      <c r="C821" s="380" t="s">
        <v>1506</v>
      </c>
      <c r="D821" s="372"/>
      <c r="E821" s="372"/>
      <c r="F821" s="370" t="str">
        <f t="shared" si="173"/>
        <v>-</v>
      </c>
      <c r="G821" s="371" t="s">
        <v>2922</v>
      </c>
    </row>
    <row r="822" spans="1:7" ht="24" x14ac:dyDescent="0.2">
      <c r="A822" s="366" t="s">
        <v>1508</v>
      </c>
      <c r="B822" s="373" t="s">
        <v>1509</v>
      </c>
      <c r="C822" s="368" t="s">
        <v>1508</v>
      </c>
      <c r="D822" s="372"/>
      <c r="E822" s="372"/>
      <c r="F822" s="370" t="str">
        <f t="shared" si="173"/>
        <v>-</v>
      </c>
    </row>
    <row r="823" spans="1:7" ht="24" x14ac:dyDescent="0.2">
      <c r="A823" s="366" t="s">
        <v>1510</v>
      </c>
      <c r="B823" s="373" t="s">
        <v>3122</v>
      </c>
      <c r="C823" s="368" t="s">
        <v>1510</v>
      </c>
      <c r="D823" s="372"/>
      <c r="E823" s="372"/>
      <c r="F823" s="370" t="str">
        <f t="shared" si="173"/>
        <v>-</v>
      </c>
      <c r="G823" s="371" t="s">
        <v>2970</v>
      </c>
    </row>
    <row r="824" spans="1:7" ht="24" x14ac:dyDescent="0.2">
      <c r="A824" s="366" t="s">
        <v>1511</v>
      </c>
      <c r="B824" s="367" t="s">
        <v>3123</v>
      </c>
      <c r="C824" s="368" t="s">
        <v>1511</v>
      </c>
      <c r="D824" s="372"/>
      <c r="E824" s="372"/>
      <c r="F824" s="370" t="str">
        <f t="shared" si="173"/>
        <v>-</v>
      </c>
      <c r="G824" s="371" t="s">
        <v>2970</v>
      </c>
    </row>
    <row r="825" spans="1:7" ht="24" x14ac:dyDescent="0.2">
      <c r="A825" s="366" t="s">
        <v>1512</v>
      </c>
      <c r="B825" s="367" t="s">
        <v>1513</v>
      </c>
      <c r="C825" s="368" t="s">
        <v>1512</v>
      </c>
      <c r="D825" s="372"/>
      <c r="E825" s="372"/>
      <c r="F825" s="370" t="str">
        <f t="shared" si="173"/>
        <v>-</v>
      </c>
    </row>
    <row r="826" spans="1:7" ht="24" x14ac:dyDescent="0.2">
      <c r="A826" s="366" t="s">
        <v>1514</v>
      </c>
      <c r="B826" s="367" t="s">
        <v>1515</v>
      </c>
      <c r="C826" s="368" t="s">
        <v>1514</v>
      </c>
      <c r="D826" s="372"/>
      <c r="E826" s="372"/>
      <c r="F826" s="370" t="str">
        <f t="shared" si="173"/>
        <v>-</v>
      </c>
    </row>
    <row r="827" spans="1:7" ht="24" x14ac:dyDescent="0.2">
      <c r="A827" s="366" t="s">
        <v>1516</v>
      </c>
      <c r="B827" s="367" t="s">
        <v>1517</v>
      </c>
      <c r="C827" s="368" t="s">
        <v>1516</v>
      </c>
      <c r="D827" s="372"/>
      <c r="E827" s="372"/>
      <c r="F827" s="370" t="str">
        <f t="shared" si="173"/>
        <v>-</v>
      </c>
    </row>
    <row r="828" spans="1:7" ht="12.75" customHeight="1" x14ac:dyDescent="0.2">
      <c r="A828" s="366" t="s">
        <v>1518</v>
      </c>
      <c r="B828" s="367" t="s">
        <v>1519</v>
      </c>
      <c r="C828" s="368" t="s">
        <v>1518</v>
      </c>
      <c r="D828" s="372"/>
      <c r="E828" s="372"/>
      <c r="F828" s="370" t="str">
        <f t="shared" si="173"/>
        <v>-</v>
      </c>
    </row>
    <row r="829" spans="1:7" ht="12.75" customHeight="1" x14ac:dyDescent="0.2">
      <c r="A829" s="366" t="s">
        <v>1520</v>
      </c>
      <c r="B829" s="367" t="s">
        <v>1521</v>
      </c>
      <c r="C829" s="368" t="s">
        <v>1520</v>
      </c>
      <c r="D829" s="372"/>
      <c r="E829" s="372"/>
      <c r="F829" s="370" t="str">
        <f t="shared" si="173"/>
        <v>-</v>
      </c>
    </row>
    <row r="830" spans="1:7" ht="12.75" customHeight="1" x14ac:dyDescent="0.2">
      <c r="A830" s="366" t="s">
        <v>1522</v>
      </c>
      <c r="B830" s="367" t="s">
        <v>1523</v>
      </c>
      <c r="C830" s="368" t="s">
        <v>1522</v>
      </c>
      <c r="D830" s="372"/>
      <c r="E830" s="372"/>
      <c r="F830" s="370" t="str">
        <f t="shared" si="173"/>
        <v>-</v>
      </c>
    </row>
    <row r="831" spans="1:7" ht="24" x14ac:dyDescent="0.2">
      <c r="A831" s="366" t="s">
        <v>1524</v>
      </c>
      <c r="B831" s="367" t="s">
        <v>1525</v>
      </c>
      <c r="C831" s="368" t="s">
        <v>1524</v>
      </c>
      <c r="D831" s="372"/>
      <c r="E831" s="372"/>
      <c r="F831" s="370" t="str">
        <f t="shared" si="173"/>
        <v>-</v>
      </c>
    </row>
    <row r="832" spans="1:7" ht="24" x14ac:dyDescent="0.2">
      <c r="A832" s="366" t="s">
        <v>1526</v>
      </c>
      <c r="B832" s="367" t="s">
        <v>3124</v>
      </c>
      <c r="C832" s="368" t="s">
        <v>1526</v>
      </c>
      <c r="D832" s="372"/>
      <c r="E832" s="372"/>
      <c r="F832" s="370" t="str">
        <f t="shared" si="173"/>
        <v>-</v>
      </c>
      <c r="G832" s="371" t="s">
        <v>2970</v>
      </c>
    </row>
    <row r="833" spans="1:7" ht="24" x14ac:dyDescent="0.2">
      <c r="A833" s="366" t="s">
        <v>1527</v>
      </c>
      <c r="B833" s="367" t="s">
        <v>3125</v>
      </c>
      <c r="C833" s="368" t="s">
        <v>1527</v>
      </c>
      <c r="D833" s="372"/>
      <c r="E833" s="372"/>
      <c r="F833" s="370" t="str">
        <f t="shared" si="173"/>
        <v>-</v>
      </c>
      <c r="G833" s="371" t="s">
        <v>2970</v>
      </c>
    </row>
    <row r="834" spans="1:7" ht="24" x14ac:dyDescent="0.2">
      <c r="A834" s="366" t="s">
        <v>1528</v>
      </c>
      <c r="B834" s="367" t="s">
        <v>1529</v>
      </c>
      <c r="C834" s="368" t="s">
        <v>1528</v>
      </c>
      <c r="D834" s="372"/>
      <c r="E834" s="372"/>
      <c r="F834" s="370" t="str">
        <f t="shared" si="173"/>
        <v>-</v>
      </c>
    </row>
    <row r="835" spans="1:7" ht="24" x14ac:dyDescent="0.2">
      <c r="A835" s="366" t="s">
        <v>1530</v>
      </c>
      <c r="B835" s="367" t="s">
        <v>1531</v>
      </c>
      <c r="C835" s="368" t="s">
        <v>1530</v>
      </c>
      <c r="D835" s="372"/>
      <c r="E835" s="372"/>
      <c r="F835" s="370" t="str">
        <f t="shared" si="173"/>
        <v>-</v>
      </c>
    </row>
    <row r="836" spans="1:7" ht="24" x14ac:dyDescent="0.2">
      <c r="A836" s="366" t="s">
        <v>1532</v>
      </c>
      <c r="B836" s="367" t="s">
        <v>1533</v>
      </c>
      <c r="C836" s="368" t="s">
        <v>1532</v>
      </c>
      <c r="D836" s="372"/>
      <c r="E836" s="372"/>
      <c r="F836" s="370" t="str">
        <f t="shared" si="173"/>
        <v>-</v>
      </c>
    </row>
    <row r="837" spans="1:7" ht="24" x14ac:dyDescent="0.2">
      <c r="A837" s="366" t="s">
        <v>1534</v>
      </c>
      <c r="B837" s="367" t="s">
        <v>1535</v>
      </c>
      <c r="C837" s="368" t="s">
        <v>1534</v>
      </c>
      <c r="D837" s="372"/>
      <c r="E837" s="372"/>
      <c r="F837" s="370" t="str">
        <f t="shared" si="173"/>
        <v>-</v>
      </c>
    </row>
    <row r="838" spans="1:7" ht="12.75" customHeight="1" x14ac:dyDescent="0.2">
      <c r="A838" s="366" t="s">
        <v>1536</v>
      </c>
      <c r="B838" s="367" t="s">
        <v>1537</v>
      </c>
      <c r="C838" s="368" t="s">
        <v>1536</v>
      </c>
      <c r="D838" s="372"/>
      <c r="E838" s="372"/>
      <c r="F838" s="370" t="str">
        <f t="shared" si="173"/>
        <v>-</v>
      </c>
    </row>
    <row r="839" spans="1:7" ht="12.75" customHeight="1" x14ac:dyDescent="0.2">
      <c r="A839" s="366" t="s">
        <v>1538</v>
      </c>
      <c r="B839" s="367" t="s">
        <v>1539</v>
      </c>
      <c r="C839" s="368" t="s">
        <v>1538</v>
      </c>
      <c r="D839" s="372"/>
      <c r="E839" s="372"/>
      <c r="F839" s="370" t="str">
        <f t="shared" si="173"/>
        <v>-</v>
      </c>
    </row>
    <row r="840" spans="1:7" ht="24" x14ac:dyDescent="0.2">
      <c r="A840" s="366" t="s">
        <v>1540</v>
      </c>
      <c r="B840" s="367" t="s">
        <v>1541</v>
      </c>
      <c r="C840" s="368" t="s">
        <v>1540</v>
      </c>
      <c r="D840" s="372"/>
      <c r="E840" s="372"/>
      <c r="F840" s="370" t="str">
        <f t="shared" si="173"/>
        <v>-</v>
      </c>
    </row>
    <row r="841" spans="1:7" ht="24" x14ac:dyDescent="0.2">
      <c r="A841" s="366" t="s">
        <v>1542</v>
      </c>
      <c r="B841" s="367" t="s">
        <v>3126</v>
      </c>
      <c r="C841" s="368" t="s">
        <v>1542</v>
      </c>
      <c r="D841" s="372"/>
      <c r="E841" s="372"/>
      <c r="F841" s="370" t="str">
        <f t="shared" si="173"/>
        <v>-</v>
      </c>
      <c r="G841" s="371" t="s">
        <v>2970</v>
      </c>
    </row>
    <row r="842" spans="1:7" ht="12.75" customHeight="1" x14ac:dyDescent="0.2">
      <c r="A842" s="366" t="s">
        <v>1543</v>
      </c>
      <c r="B842" s="367" t="s">
        <v>1544</v>
      </c>
      <c r="C842" s="368" t="s">
        <v>1543</v>
      </c>
      <c r="D842" s="372"/>
      <c r="E842" s="372"/>
      <c r="F842" s="370" t="str">
        <f t="shared" si="173"/>
        <v>-</v>
      </c>
    </row>
    <row r="843" spans="1:7" ht="12.75" customHeight="1" x14ac:dyDescent="0.2">
      <c r="A843" s="366" t="s">
        <v>1545</v>
      </c>
      <c r="B843" s="367" t="s">
        <v>1546</v>
      </c>
      <c r="C843" s="368" t="s">
        <v>1545</v>
      </c>
      <c r="D843" s="372"/>
      <c r="E843" s="372"/>
      <c r="F843" s="370" t="str">
        <f t="shared" si="173"/>
        <v>-</v>
      </c>
    </row>
    <row r="844" spans="1:7" ht="12.75" customHeight="1" x14ac:dyDescent="0.2">
      <c r="A844" s="366" t="s">
        <v>1547</v>
      </c>
      <c r="B844" s="367" t="s">
        <v>1548</v>
      </c>
      <c r="C844" s="368" t="s">
        <v>1547</v>
      </c>
      <c r="D844" s="372"/>
      <c r="E844" s="372"/>
      <c r="F844" s="370" t="str">
        <f t="shared" si="173"/>
        <v>-</v>
      </c>
    </row>
    <row r="845" spans="1:7" ht="12.75" customHeight="1" x14ac:dyDescent="0.2">
      <c r="A845" s="366" t="s">
        <v>1549</v>
      </c>
      <c r="B845" s="367" t="s">
        <v>1550</v>
      </c>
      <c r="C845" s="368" t="s">
        <v>1549</v>
      </c>
      <c r="D845" s="372"/>
      <c r="E845" s="372"/>
      <c r="F845" s="370" t="str">
        <f t="shared" si="173"/>
        <v>-</v>
      </c>
    </row>
    <row r="846" spans="1:7" ht="12.75" customHeight="1" x14ac:dyDescent="0.2">
      <c r="A846" s="366" t="s">
        <v>1551</v>
      </c>
      <c r="B846" s="367" t="s">
        <v>1552</v>
      </c>
      <c r="C846" s="368" t="s">
        <v>1551</v>
      </c>
      <c r="D846" s="372"/>
      <c r="E846" s="372"/>
      <c r="F846" s="370" t="str">
        <f t="shared" si="173"/>
        <v>-</v>
      </c>
    </row>
    <row r="847" spans="1:7" ht="12.75" customHeight="1" x14ac:dyDescent="0.2">
      <c r="A847" s="366" t="s">
        <v>1553</v>
      </c>
      <c r="B847" s="367" t="s">
        <v>1554</v>
      </c>
      <c r="C847" s="368" t="s">
        <v>1553</v>
      </c>
      <c r="D847" s="372"/>
      <c r="E847" s="372"/>
      <c r="F847" s="370" t="str">
        <f t="shared" si="173"/>
        <v>-</v>
      </c>
    </row>
    <row r="848" spans="1:7" ht="12.75" customHeight="1" x14ac:dyDescent="0.2">
      <c r="A848" s="366" t="s">
        <v>1555</v>
      </c>
      <c r="B848" s="367" t="s">
        <v>1556</v>
      </c>
      <c r="C848" s="368" t="s">
        <v>1555</v>
      </c>
      <c r="D848" s="372"/>
      <c r="E848" s="372"/>
      <c r="F848" s="370" t="str">
        <f t="shared" si="173"/>
        <v>-</v>
      </c>
    </row>
    <row r="849" spans="1:6" ht="12.75" customHeight="1" x14ac:dyDescent="0.2">
      <c r="A849" s="366" t="s">
        <v>1557</v>
      </c>
      <c r="B849" s="367" t="s">
        <v>1558</v>
      </c>
      <c r="C849" s="368" t="s">
        <v>1557</v>
      </c>
      <c r="D849" s="372"/>
      <c r="E849" s="372"/>
      <c r="F849" s="370" t="str">
        <f t="shared" si="173"/>
        <v>-</v>
      </c>
    </row>
    <row r="850" spans="1:6" ht="12.75" customHeight="1" x14ac:dyDescent="0.2">
      <c r="A850" s="366" t="s">
        <v>1559</v>
      </c>
      <c r="B850" s="367" t="s">
        <v>1560</v>
      </c>
      <c r="C850" s="368" t="s">
        <v>1559</v>
      </c>
      <c r="D850" s="372"/>
      <c r="E850" s="372"/>
      <c r="F850" s="370" t="str">
        <f t="shared" si="173"/>
        <v>-</v>
      </c>
    </row>
    <row r="851" spans="1:6" ht="12.75" customHeight="1" x14ac:dyDescent="0.2">
      <c r="A851" s="366" t="s">
        <v>1561</v>
      </c>
      <c r="B851" s="367" t="s">
        <v>1562</v>
      </c>
      <c r="C851" s="368" t="s">
        <v>1561</v>
      </c>
      <c r="D851" s="372"/>
      <c r="E851" s="372"/>
      <c r="F851" s="370" t="str">
        <f t="shared" si="173"/>
        <v>-</v>
      </c>
    </row>
    <row r="852" spans="1:6" ht="12.75" customHeight="1" x14ac:dyDescent="0.2">
      <c r="A852" s="366" t="s">
        <v>1563</v>
      </c>
      <c r="B852" s="367" t="s">
        <v>1564</v>
      </c>
      <c r="C852" s="368" t="s">
        <v>1563</v>
      </c>
      <c r="D852" s="372"/>
      <c r="E852" s="372"/>
      <c r="F852" s="370" t="str">
        <f t="shared" si="173"/>
        <v>-</v>
      </c>
    </row>
    <row r="853" spans="1:6" ht="12.75" customHeight="1" x14ac:dyDescent="0.2">
      <c r="A853" s="366">
        <v>37215</v>
      </c>
      <c r="B853" s="367" t="s">
        <v>1565</v>
      </c>
      <c r="C853" s="368" t="s">
        <v>1566</v>
      </c>
      <c r="D853" s="372"/>
      <c r="E853" s="372"/>
      <c r="F853" s="370" t="str">
        <f t="shared" si="173"/>
        <v>-</v>
      </c>
    </row>
    <row r="854" spans="1:6" ht="24" x14ac:dyDescent="0.2">
      <c r="A854" s="366">
        <v>37216</v>
      </c>
      <c r="B854" s="373" t="s">
        <v>1567</v>
      </c>
      <c r="C854" s="368" t="s">
        <v>1568</v>
      </c>
      <c r="D854" s="372"/>
      <c r="E854" s="372"/>
      <c r="F854" s="370" t="str">
        <f t="shared" si="173"/>
        <v>-</v>
      </c>
    </row>
    <row r="855" spans="1:6" ht="12.75" customHeight="1" x14ac:dyDescent="0.2">
      <c r="A855" s="366">
        <v>37217</v>
      </c>
      <c r="B855" s="367" t="s">
        <v>1569</v>
      </c>
      <c r="C855" s="368" t="s">
        <v>1570</v>
      </c>
      <c r="D855" s="372"/>
      <c r="E855" s="372"/>
      <c r="F855" s="370" t="str">
        <f t="shared" si="173"/>
        <v>-</v>
      </c>
    </row>
    <row r="856" spans="1:6" ht="12.75" customHeight="1" x14ac:dyDescent="0.2">
      <c r="A856" s="366">
        <v>37218</v>
      </c>
      <c r="B856" s="367" t="s">
        <v>1571</v>
      </c>
      <c r="C856" s="368" t="s">
        <v>1572</v>
      </c>
      <c r="D856" s="372"/>
      <c r="E856" s="372"/>
      <c r="F856" s="370" t="str">
        <f t="shared" si="173"/>
        <v>-</v>
      </c>
    </row>
    <row r="857" spans="1:6" ht="12.75" customHeight="1" x14ac:dyDescent="0.2">
      <c r="A857" s="366">
        <v>37219</v>
      </c>
      <c r="B857" s="367" t="s">
        <v>1573</v>
      </c>
      <c r="C857" s="368" t="s">
        <v>1574</v>
      </c>
      <c r="D857" s="372"/>
      <c r="E857" s="372"/>
      <c r="F857" s="370" t="str">
        <f t="shared" si="173"/>
        <v>-</v>
      </c>
    </row>
    <row r="858" spans="1:6" ht="12.75" customHeight="1" x14ac:dyDescent="0.2">
      <c r="A858" s="366">
        <v>37221</v>
      </c>
      <c r="B858" s="367" t="s">
        <v>1575</v>
      </c>
      <c r="C858" s="368" t="s">
        <v>1576</v>
      </c>
      <c r="D858" s="372"/>
      <c r="E858" s="372"/>
      <c r="F858" s="370" t="str">
        <f t="shared" si="173"/>
        <v>-</v>
      </c>
    </row>
    <row r="859" spans="1:6" ht="12.75" customHeight="1" x14ac:dyDescent="0.2">
      <c r="A859" s="366" t="s">
        <v>1577</v>
      </c>
      <c r="B859" s="367" t="s">
        <v>1554</v>
      </c>
      <c r="C859" s="368" t="s">
        <v>1577</v>
      </c>
      <c r="D859" s="372"/>
      <c r="E859" s="372"/>
      <c r="F859" s="370" t="str">
        <f t="shared" si="173"/>
        <v>-</v>
      </c>
    </row>
    <row r="860" spans="1:6" ht="12.75" customHeight="1" x14ac:dyDescent="0.2">
      <c r="A860" s="366" t="s">
        <v>1578</v>
      </c>
      <c r="B860" s="367" t="s">
        <v>1579</v>
      </c>
      <c r="C860" s="368" t="s">
        <v>1578</v>
      </c>
      <c r="D860" s="372"/>
      <c r="E860" s="372"/>
      <c r="F860" s="370" t="str">
        <f t="shared" si="173"/>
        <v>-</v>
      </c>
    </row>
    <row r="861" spans="1:6" ht="12.75" customHeight="1" x14ac:dyDescent="0.2">
      <c r="A861" s="366" t="s">
        <v>1580</v>
      </c>
      <c r="B861" s="367" t="s">
        <v>1581</v>
      </c>
      <c r="C861" s="368" t="s">
        <v>1580</v>
      </c>
      <c r="D861" s="372"/>
      <c r="E861" s="372"/>
      <c r="F861" s="370" t="str">
        <f t="shared" si="173"/>
        <v>-</v>
      </c>
    </row>
    <row r="862" spans="1:6" ht="12.75" customHeight="1" x14ac:dyDescent="0.2">
      <c r="A862" s="366" t="s">
        <v>1582</v>
      </c>
      <c r="B862" s="367" t="s">
        <v>1583</v>
      </c>
      <c r="C862" s="368" t="s">
        <v>1582</v>
      </c>
      <c r="D862" s="372"/>
      <c r="E862" s="372"/>
      <c r="F862" s="370" t="str">
        <f t="shared" si="173"/>
        <v>-</v>
      </c>
    </row>
    <row r="863" spans="1:6" ht="12.75" customHeight="1" x14ac:dyDescent="0.2">
      <c r="A863" s="366">
        <v>38117</v>
      </c>
      <c r="B863" s="367" t="s">
        <v>1584</v>
      </c>
      <c r="C863" s="368" t="s">
        <v>1585</v>
      </c>
      <c r="D863" s="372"/>
      <c r="E863" s="372"/>
      <c r="F863" s="370" t="str">
        <f t="shared" si="173"/>
        <v>-</v>
      </c>
    </row>
    <row r="864" spans="1:6" ht="12.75" customHeight="1" x14ac:dyDescent="0.2">
      <c r="A864" s="366">
        <v>38612</v>
      </c>
      <c r="B864" s="367" t="s">
        <v>1586</v>
      </c>
      <c r="C864" s="368" t="s">
        <v>1587</v>
      </c>
      <c r="D864" s="372"/>
      <c r="E864" s="372"/>
      <c r="F864" s="370" t="str">
        <f t="shared" si="173"/>
        <v>-</v>
      </c>
    </row>
    <row r="865" spans="1:6" ht="12.75" customHeight="1" x14ac:dyDescent="0.2">
      <c r="A865" s="366">
        <v>38613</v>
      </c>
      <c r="B865" s="367" t="s">
        <v>1588</v>
      </c>
      <c r="C865" s="368" t="s">
        <v>1589</v>
      </c>
      <c r="D865" s="372"/>
      <c r="E865" s="372"/>
      <c r="F865" s="370" t="str">
        <f t="shared" si="173"/>
        <v>-</v>
      </c>
    </row>
    <row r="866" spans="1:6" ht="12.75" customHeight="1" x14ac:dyDescent="0.2">
      <c r="A866" s="366">
        <v>38614</v>
      </c>
      <c r="B866" s="367" t="s">
        <v>1590</v>
      </c>
      <c r="C866" s="368" t="s">
        <v>1591</v>
      </c>
      <c r="D866" s="372"/>
      <c r="E866" s="372"/>
      <c r="F866" s="370" t="str">
        <f t="shared" si="173"/>
        <v>-</v>
      </c>
    </row>
    <row r="867" spans="1:6" ht="12.75" customHeight="1" x14ac:dyDescent="0.2">
      <c r="A867" s="366">
        <v>38615</v>
      </c>
      <c r="B867" s="367" t="s">
        <v>1592</v>
      </c>
      <c r="C867" s="368" t="s">
        <v>1593</v>
      </c>
      <c r="D867" s="372"/>
      <c r="E867" s="372"/>
      <c r="F867" s="370" t="str">
        <f t="shared" si="173"/>
        <v>-</v>
      </c>
    </row>
    <row r="868" spans="1:6" ht="12.75" customHeight="1" x14ac:dyDescent="0.2">
      <c r="A868" s="366">
        <v>38622</v>
      </c>
      <c r="B868" s="367" t="s">
        <v>1594</v>
      </c>
      <c r="C868" s="368" t="s">
        <v>1595</v>
      </c>
      <c r="D868" s="372"/>
      <c r="E868" s="372"/>
      <c r="F868" s="370" t="str">
        <f t="shared" si="173"/>
        <v>-</v>
      </c>
    </row>
    <row r="869" spans="1:6" ht="12.75" customHeight="1" x14ac:dyDescent="0.2">
      <c r="A869" s="366">
        <v>38623</v>
      </c>
      <c r="B869" s="367" t="s">
        <v>1596</v>
      </c>
      <c r="C869" s="368" t="s">
        <v>1597</v>
      </c>
      <c r="D869" s="372"/>
      <c r="E869" s="372"/>
      <c r="F869" s="370" t="str">
        <f t="shared" si="173"/>
        <v>-</v>
      </c>
    </row>
    <row r="870" spans="1:6" ht="12.75" customHeight="1" x14ac:dyDescent="0.2">
      <c r="A870" s="366">
        <v>38624</v>
      </c>
      <c r="B870" s="367" t="s">
        <v>1598</v>
      </c>
      <c r="C870" s="368" t="s">
        <v>1599</v>
      </c>
      <c r="D870" s="372"/>
      <c r="E870" s="372"/>
      <c r="F870" s="370" t="str">
        <f t="shared" si="173"/>
        <v>-</v>
      </c>
    </row>
    <row r="871" spans="1:6" ht="12.75" customHeight="1" x14ac:dyDescent="0.2">
      <c r="A871" s="366">
        <v>38625</v>
      </c>
      <c r="B871" s="367" t="s">
        <v>1600</v>
      </c>
      <c r="C871" s="368" t="s">
        <v>1601</v>
      </c>
      <c r="D871" s="372"/>
      <c r="E871" s="372"/>
      <c r="F871" s="370" t="str">
        <f t="shared" si="173"/>
        <v>-</v>
      </c>
    </row>
    <row r="872" spans="1:6" ht="12.75" customHeight="1" x14ac:dyDescent="0.2">
      <c r="A872" s="366" t="s">
        <v>1602</v>
      </c>
      <c r="B872" s="367" t="s">
        <v>1603</v>
      </c>
      <c r="C872" s="368" t="s">
        <v>1602</v>
      </c>
      <c r="D872" s="372"/>
      <c r="E872" s="372"/>
      <c r="F872" s="370" t="str">
        <f t="shared" si="173"/>
        <v>-</v>
      </c>
    </row>
    <row r="873" spans="1:6" ht="12.75" customHeight="1" x14ac:dyDescent="0.2">
      <c r="A873" s="366">
        <v>38631</v>
      </c>
      <c r="B873" s="367" t="s">
        <v>1604</v>
      </c>
      <c r="C873" s="368" t="s">
        <v>1605</v>
      </c>
      <c r="D873" s="372"/>
      <c r="E873" s="372"/>
      <c r="F873" s="370" t="str">
        <f t="shared" si="173"/>
        <v>-</v>
      </c>
    </row>
    <row r="874" spans="1:6" ht="12.75" customHeight="1" x14ac:dyDescent="0.2">
      <c r="A874" s="366">
        <v>38632</v>
      </c>
      <c r="B874" s="367" t="s">
        <v>1606</v>
      </c>
      <c r="C874" s="368" t="s">
        <v>1607</v>
      </c>
      <c r="D874" s="372"/>
      <c r="E874" s="372"/>
      <c r="F874" s="370" t="str">
        <f t="shared" si="173"/>
        <v>-</v>
      </c>
    </row>
    <row r="875" spans="1:6" ht="12.75" customHeight="1" x14ac:dyDescent="0.2">
      <c r="A875" s="366">
        <v>38641</v>
      </c>
      <c r="B875" s="367" t="s">
        <v>1608</v>
      </c>
      <c r="C875" s="368" t="s">
        <v>1609</v>
      </c>
      <c r="D875" s="372"/>
      <c r="E875" s="372"/>
      <c r="F875" s="370" t="str">
        <f t="shared" si="173"/>
        <v>-</v>
      </c>
    </row>
    <row r="876" spans="1:6" ht="12.75" customHeight="1" x14ac:dyDescent="0.2">
      <c r="A876" s="366" t="s">
        <v>1610</v>
      </c>
      <c r="B876" s="367" t="s">
        <v>1611</v>
      </c>
      <c r="C876" s="368" t="s">
        <v>1610</v>
      </c>
      <c r="D876" s="372"/>
      <c r="E876" s="372"/>
      <c r="F876" s="370" t="str">
        <f t="shared" si="173"/>
        <v>-</v>
      </c>
    </row>
    <row r="877" spans="1:6" ht="24" x14ac:dyDescent="0.2">
      <c r="A877" s="366" t="s">
        <v>1612</v>
      </c>
      <c r="B877" s="367" t="s">
        <v>1613</v>
      </c>
      <c r="C877" s="368" t="s">
        <v>1612</v>
      </c>
      <c r="D877" s="372"/>
      <c r="E877" s="372"/>
      <c r="F877" s="370" t="str">
        <f t="shared" si="173"/>
        <v>-</v>
      </c>
    </row>
    <row r="878" spans="1:6" ht="24" x14ac:dyDescent="0.2">
      <c r="A878" s="366" t="s">
        <v>1614</v>
      </c>
      <c r="B878" s="367" t="s">
        <v>1615</v>
      </c>
      <c r="C878" s="368" t="s">
        <v>1614</v>
      </c>
      <c r="D878" s="372"/>
      <c r="E878" s="372"/>
      <c r="F878" s="370" t="str">
        <f t="shared" si="173"/>
        <v>-</v>
      </c>
    </row>
    <row r="879" spans="1:6" ht="12.75" customHeight="1" x14ac:dyDescent="0.2">
      <c r="A879" s="366" t="s">
        <v>1616</v>
      </c>
      <c r="B879" s="367" t="s">
        <v>1617</v>
      </c>
      <c r="C879" s="368" t="s">
        <v>1616</v>
      </c>
      <c r="D879" s="372"/>
      <c r="E879" s="372"/>
      <c r="F879" s="370" t="str">
        <f t="shared" si="173"/>
        <v>-</v>
      </c>
    </row>
    <row r="880" spans="1:6" ht="24" x14ac:dyDescent="0.2">
      <c r="A880" s="366">
        <v>81212</v>
      </c>
      <c r="B880" s="367" t="s">
        <v>1618</v>
      </c>
      <c r="C880" s="368" t="s">
        <v>1619</v>
      </c>
      <c r="D880" s="372"/>
      <c r="E880" s="372"/>
      <c r="F880" s="370" t="str">
        <f t="shared" si="173"/>
        <v>-</v>
      </c>
    </row>
    <row r="881" spans="1:6" ht="12.75" customHeight="1" x14ac:dyDescent="0.2">
      <c r="A881" s="366">
        <v>81322</v>
      </c>
      <c r="B881" s="367" t="s">
        <v>1620</v>
      </c>
      <c r="C881" s="368" t="s">
        <v>1621</v>
      </c>
      <c r="D881" s="372"/>
      <c r="E881" s="372"/>
      <c r="F881" s="370" t="str">
        <f t="shared" si="173"/>
        <v>-</v>
      </c>
    </row>
    <row r="882" spans="1:6" ht="24" x14ac:dyDescent="0.2">
      <c r="A882" s="366">
        <v>81332</v>
      </c>
      <c r="B882" s="367" t="s">
        <v>1622</v>
      </c>
      <c r="C882" s="368" t="s">
        <v>1623</v>
      </c>
      <c r="D882" s="372"/>
      <c r="E882" s="372"/>
      <c r="F882" s="370" t="str">
        <f t="shared" si="173"/>
        <v>-</v>
      </c>
    </row>
    <row r="883" spans="1:6" ht="24" x14ac:dyDescent="0.2">
      <c r="A883" s="366">
        <v>81342</v>
      </c>
      <c r="B883" s="367" t="s">
        <v>1624</v>
      </c>
      <c r="C883" s="368" t="s">
        <v>1625</v>
      </c>
      <c r="D883" s="372"/>
      <c r="E883" s="372"/>
      <c r="F883" s="370" t="str">
        <f t="shared" si="173"/>
        <v>-</v>
      </c>
    </row>
    <row r="884" spans="1:6" ht="12.75" customHeight="1" x14ac:dyDescent="0.2">
      <c r="A884" s="366">
        <v>81411</v>
      </c>
      <c r="B884" s="367" t="s">
        <v>1626</v>
      </c>
      <c r="C884" s="368" t="s">
        <v>1627</v>
      </c>
      <c r="D884" s="372"/>
      <c r="E884" s="372"/>
      <c r="F884" s="370" t="str">
        <f t="shared" si="173"/>
        <v>-</v>
      </c>
    </row>
    <row r="885" spans="1:6" ht="12.75" customHeight="1" x14ac:dyDescent="0.2">
      <c r="A885" s="366">
        <v>81412</v>
      </c>
      <c r="B885" s="367" t="s">
        <v>1628</v>
      </c>
      <c r="C885" s="368" t="s">
        <v>1629</v>
      </c>
      <c r="D885" s="372"/>
      <c r="E885" s="372"/>
      <c r="F885" s="370" t="str">
        <f t="shared" si="173"/>
        <v>-</v>
      </c>
    </row>
    <row r="886" spans="1:6" ht="24" x14ac:dyDescent="0.2">
      <c r="A886" s="366">
        <v>81532</v>
      </c>
      <c r="B886" s="373" t="s">
        <v>1630</v>
      </c>
      <c r="C886" s="368" t="s">
        <v>1631</v>
      </c>
      <c r="D886" s="372"/>
      <c r="E886" s="372"/>
      <c r="F886" s="370" t="str">
        <f t="shared" si="173"/>
        <v>-</v>
      </c>
    </row>
    <row r="887" spans="1:6" ht="24" x14ac:dyDescent="0.2">
      <c r="A887" s="366">
        <v>81542</v>
      </c>
      <c r="B887" s="373" t="s">
        <v>1632</v>
      </c>
      <c r="C887" s="368" t="s">
        <v>1633</v>
      </c>
      <c r="D887" s="372"/>
      <c r="E887" s="372"/>
      <c r="F887" s="370" t="str">
        <f t="shared" si="173"/>
        <v>-</v>
      </c>
    </row>
    <row r="888" spans="1:6" ht="24" x14ac:dyDescent="0.2">
      <c r="A888" s="366">
        <v>81552</v>
      </c>
      <c r="B888" s="367" t="s">
        <v>1634</v>
      </c>
      <c r="C888" s="368" t="s">
        <v>1635</v>
      </c>
      <c r="D888" s="372"/>
      <c r="E888" s="372"/>
      <c r="F888" s="370" t="str">
        <f t="shared" si="173"/>
        <v>-</v>
      </c>
    </row>
    <row r="889" spans="1:6" ht="24" x14ac:dyDescent="0.2">
      <c r="A889" s="366">
        <v>81631</v>
      </c>
      <c r="B889" s="373" t="s">
        <v>1636</v>
      </c>
      <c r="C889" s="368" t="s">
        <v>1637</v>
      </c>
      <c r="D889" s="372"/>
      <c r="E889" s="372"/>
      <c r="F889" s="370" t="str">
        <f t="shared" si="173"/>
        <v>-</v>
      </c>
    </row>
    <row r="890" spans="1:6" ht="24" x14ac:dyDescent="0.2">
      <c r="A890" s="366">
        <v>81632</v>
      </c>
      <c r="B890" s="367" t="s">
        <v>1638</v>
      </c>
      <c r="C890" s="368" t="s">
        <v>1639</v>
      </c>
      <c r="D890" s="372"/>
      <c r="E890" s="372"/>
      <c r="F890" s="370" t="str">
        <f t="shared" si="173"/>
        <v>-</v>
      </c>
    </row>
    <row r="891" spans="1:6" ht="12.75" customHeight="1" x14ac:dyDescent="0.2">
      <c r="A891" s="366">
        <v>81641</v>
      </c>
      <c r="B891" s="367" t="s">
        <v>1640</v>
      </c>
      <c r="C891" s="368" t="s">
        <v>1641</v>
      </c>
      <c r="D891" s="372"/>
      <c r="E891" s="372"/>
      <c r="F891" s="370" t="str">
        <f t="shared" si="173"/>
        <v>-</v>
      </c>
    </row>
    <row r="892" spans="1:6" ht="12.75" customHeight="1" x14ac:dyDescent="0.2">
      <c r="A892" s="366">
        <v>81642</v>
      </c>
      <c r="B892" s="367" t="s">
        <v>1642</v>
      </c>
      <c r="C892" s="368" t="s">
        <v>1643</v>
      </c>
      <c r="D892" s="372"/>
      <c r="E892" s="372"/>
      <c r="F892" s="370" t="str">
        <f t="shared" si="173"/>
        <v>-</v>
      </c>
    </row>
    <row r="893" spans="1:6" ht="12.75" customHeight="1" x14ac:dyDescent="0.2">
      <c r="A893" s="366">
        <v>81711</v>
      </c>
      <c r="B893" s="367" t="s">
        <v>1644</v>
      </c>
      <c r="C893" s="368" t="s">
        <v>1645</v>
      </c>
      <c r="D893" s="372"/>
      <c r="E893" s="372"/>
      <c r="F893" s="370" t="str">
        <f t="shared" si="173"/>
        <v>-</v>
      </c>
    </row>
    <row r="894" spans="1:6" ht="12.75" customHeight="1" x14ac:dyDescent="0.2">
      <c r="A894" s="366">
        <v>81712</v>
      </c>
      <c r="B894" s="367" t="s">
        <v>1646</v>
      </c>
      <c r="C894" s="368" t="s">
        <v>1647</v>
      </c>
      <c r="D894" s="372"/>
      <c r="E894" s="372"/>
      <c r="F894" s="370" t="str">
        <f t="shared" si="173"/>
        <v>-</v>
      </c>
    </row>
    <row r="895" spans="1:6" ht="12.75" customHeight="1" x14ac:dyDescent="0.2">
      <c r="A895" s="366">
        <v>81721</v>
      </c>
      <c r="B895" s="367" t="s">
        <v>1648</v>
      </c>
      <c r="C895" s="368" t="s">
        <v>1649</v>
      </c>
      <c r="D895" s="372"/>
      <c r="E895" s="372"/>
      <c r="F895" s="370" t="str">
        <f t="shared" si="173"/>
        <v>-</v>
      </c>
    </row>
    <row r="896" spans="1:6" ht="12.75" customHeight="1" x14ac:dyDescent="0.2">
      <c r="A896" s="366">
        <v>81722</v>
      </c>
      <c r="B896" s="367" t="s">
        <v>1650</v>
      </c>
      <c r="C896" s="368" t="s">
        <v>1651</v>
      </c>
      <c r="D896" s="372"/>
      <c r="E896" s="372"/>
      <c r="F896" s="370" t="str">
        <f t="shared" si="173"/>
        <v>-</v>
      </c>
    </row>
    <row r="897" spans="1:7" ht="12.75" customHeight="1" x14ac:dyDescent="0.2">
      <c r="A897" s="366">
        <v>81731</v>
      </c>
      <c r="B897" s="367" t="s">
        <v>1652</v>
      </c>
      <c r="C897" s="368" t="s">
        <v>1653</v>
      </c>
      <c r="D897" s="372"/>
      <c r="E897" s="372"/>
      <c r="F897" s="370" t="str">
        <f t="shared" si="173"/>
        <v>-</v>
      </c>
    </row>
    <row r="898" spans="1:7" ht="12.75" customHeight="1" x14ac:dyDescent="0.2">
      <c r="A898" s="366">
        <v>81732</v>
      </c>
      <c r="B898" s="367" t="s">
        <v>1654</v>
      </c>
      <c r="C898" s="368" t="s">
        <v>1655</v>
      </c>
      <c r="D898" s="372"/>
      <c r="E898" s="372"/>
      <c r="F898" s="370" t="str">
        <f t="shared" si="173"/>
        <v>-</v>
      </c>
    </row>
    <row r="899" spans="1:7" ht="12.75" customHeight="1" x14ac:dyDescent="0.2">
      <c r="A899" s="366">
        <v>81741</v>
      </c>
      <c r="B899" s="367" t="s">
        <v>1656</v>
      </c>
      <c r="C899" s="368" t="s">
        <v>1657</v>
      </c>
      <c r="D899" s="372"/>
      <c r="E899" s="372"/>
      <c r="F899" s="370" t="str">
        <f t="shared" si="173"/>
        <v>-</v>
      </c>
    </row>
    <row r="900" spans="1:7" ht="12.75" customHeight="1" x14ac:dyDescent="0.2">
      <c r="A900" s="366">
        <v>81742</v>
      </c>
      <c r="B900" s="367" t="s">
        <v>1658</v>
      </c>
      <c r="C900" s="368" t="s">
        <v>1659</v>
      </c>
      <c r="D900" s="372"/>
      <c r="E900" s="372"/>
      <c r="F900" s="370" t="str">
        <f t="shared" si="173"/>
        <v>-</v>
      </c>
    </row>
    <row r="901" spans="1:7" ht="12.75" customHeight="1" x14ac:dyDescent="0.2">
      <c r="A901" s="366">
        <v>81751</v>
      </c>
      <c r="B901" s="367" t="s">
        <v>1660</v>
      </c>
      <c r="C901" s="368" t="s">
        <v>1661</v>
      </c>
      <c r="D901" s="372"/>
      <c r="E901" s="372"/>
      <c r="F901" s="370" t="str">
        <f t="shared" si="173"/>
        <v>-</v>
      </c>
    </row>
    <row r="902" spans="1:7" ht="12.75" customHeight="1" x14ac:dyDescent="0.2">
      <c r="A902" s="366">
        <v>81752</v>
      </c>
      <c r="B902" s="367" t="s">
        <v>1662</v>
      </c>
      <c r="C902" s="368" t="s">
        <v>1663</v>
      </c>
      <c r="D902" s="372"/>
      <c r="E902" s="372"/>
      <c r="F902" s="370" t="str">
        <f t="shared" si="173"/>
        <v>-</v>
      </c>
    </row>
    <row r="903" spans="1:7" ht="24" x14ac:dyDescent="0.2">
      <c r="A903" s="366">
        <v>81761</v>
      </c>
      <c r="B903" s="373" t="s">
        <v>1664</v>
      </c>
      <c r="C903" s="368" t="s">
        <v>1665</v>
      </c>
      <c r="D903" s="372"/>
      <c r="E903" s="372"/>
      <c r="F903" s="370" t="str">
        <f t="shared" si="173"/>
        <v>-</v>
      </c>
    </row>
    <row r="904" spans="1:7" ht="24" x14ac:dyDescent="0.2">
      <c r="A904" s="366">
        <v>81762</v>
      </c>
      <c r="B904" s="373" t="s">
        <v>1666</v>
      </c>
      <c r="C904" s="368" t="s">
        <v>1667</v>
      </c>
      <c r="D904" s="372"/>
      <c r="E904" s="372"/>
      <c r="F904" s="370" t="str">
        <f t="shared" si="173"/>
        <v>-</v>
      </c>
    </row>
    <row r="905" spans="1:7" ht="24" x14ac:dyDescent="0.2">
      <c r="A905" s="366">
        <v>81771</v>
      </c>
      <c r="B905" s="367" t="s">
        <v>3127</v>
      </c>
      <c r="C905" s="368" t="s">
        <v>1668</v>
      </c>
      <c r="D905" s="372"/>
      <c r="E905" s="372"/>
      <c r="F905" s="370" t="str">
        <f t="shared" si="173"/>
        <v>-</v>
      </c>
      <c r="G905" s="371" t="s">
        <v>2970</v>
      </c>
    </row>
    <row r="906" spans="1:7" ht="24" x14ac:dyDescent="0.2">
      <c r="A906" s="366">
        <v>81772</v>
      </c>
      <c r="B906" s="367" t="s">
        <v>3128</v>
      </c>
      <c r="C906" s="368" t="s">
        <v>1669</v>
      </c>
      <c r="D906" s="372"/>
      <c r="E906" s="372"/>
      <c r="F906" s="370" t="str">
        <f t="shared" si="173"/>
        <v>-</v>
      </c>
      <c r="G906" s="371" t="s">
        <v>2970</v>
      </c>
    </row>
    <row r="907" spans="1:7" ht="12.75" customHeight="1" x14ac:dyDescent="0.2">
      <c r="A907" s="366">
        <v>82412</v>
      </c>
      <c r="B907" s="367" t="s">
        <v>1670</v>
      </c>
      <c r="C907" s="368" t="s">
        <v>1671</v>
      </c>
      <c r="D907" s="372"/>
      <c r="E907" s="372"/>
      <c r="F907" s="370" t="str">
        <f t="shared" si="173"/>
        <v>-</v>
      </c>
    </row>
    <row r="908" spans="1:7" ht="12.75" customHeight="1" x14ac:dyDescent="0.2">
      <c r="A908" s="366">
        <v>84132</v>
      </c>
      <c r="B908" s="367" t="s">
        <v>1672</v>
      </c>
      <c r="C908" s="368" t="s">
        <v>1673</v>
      </c>
      <c r="D908" s="372"/>
      <c r="E908" s="372"/>
      <c r="F908" s="370" t="str">
        <f t="shared" si="173"/>
        <v>-</v>
      </c>
    </row>
    <row r="909" spans="1:7" ht="12.75" customHeight="1" x14ac:dyDescent="0.2">
      <c r="A909" s="366">
        <v>84142</v>
      </c>
      <c r="B909" s="367" t="s">
        <v>1674</v>
      </c>
      <c r="C909" s="368" t="s">
        <v>1675</v>
      </c>
      <c r="D909" s="372"/>
      <c r="E909" s="372"/>
      <c r="F909" s="370" t="str">
        <f t="shared" si="173"/>
        <v>-</v>
      </c>
    </row>
    <row r="910" spans="1:7" ht="12.75" customHeight="1" x14ac:dyDescent="0.2">
      <c r="A910" s="366">
        <v>84152</v>
      </c>
      <c r="B910" s="367" t="s">
        <v>1676</v>
      </c>
      <c r="C910" s="368" t="s">
        <v>1677</v>
      </c>
      <c r="D910" s="372"/>
      <c r="E910" s="372"/>
      <c r="F910" s="370" t="str">
        <f t="shared" si="173"/>
        <v>-</v>
      </c>
    </row>
    <row r="911" spans="1:7" ht="12.75" customHeight="1" x14ac:dyDescent="0.2">
      <c r="A911" s="366">
        <v>84162</v>
      </c>
      <c r="B911" s="367" t="s">
        <v>1678</v>
      </c>
      <c r="C911" s="368" t="s">
        <v>1679</v>
      </c>
      <c r="D911" s="372"/>
      <c r="E911" s="372"/>
      <c r="F911" s="370" t="str">
        <f t="shared" si="173"/>
        <v>-</v>
      </c>
    </row>
    <row r="912" spans="1:7" ht="12.75" customHeight="1" x14ac:dyDescent="0.2">
      <c r="A912" s="366">
        <v>84221</v>
      </c>
      <c r="B912" s="367" t="s">
        <v>1680</v>
      </c>
      <c r="C912" s="368" t="s">
        <v>1681</v>
      </c>
      <c r="D912" s="372"/>
      <c r="E912" s="372"/>
      <c r="F912" s="370" t="str">
        <f t="shared" si="173"/>
        <v>-</v>
      </c>
    </row>
    <row r="913" spans="1:7" ht="12.75" customHeight="1" x14ac:dyDescent="0.2">
      <c r="A913" s="366">
        <v>84222</v>
      </c>
      <c r="B913" s="367" t="s">
        <v>1682</v>
      </c>
      <c r="C913" s="368" t="s">
        <v>1683</v>
      </c>
      <c r="D913" s="372"/>
      <c r="E913" s="372"/>
      <c r="F913" s="370" t="str">
        <f t="shared" si="173"/>
        <v>-</v>
      </c>
    </row>
    <row r="914" spans="1:7" ht="12.75" customHeight="1" x14ac:dyDescent="0.2">
      <c r="A914" s="366" t="s">
        <v>1684</v>
      </c>
      <c r="B914" s="367" t="s">
        <v>3129</v>
      </c>
      <c r="C914" s="368" t="s">
        <v>1684</v>
      </c>
      <c r="D914" s="372"/>
      <c r="E914" s="372"/>
      <c r="F914" s="370" t="str">
        <f t="shared" si="173"/>
        <v>-</v>
      </c>
      <c r="G914" s="371" t="s">
        <v>2970</v>
      </c>
    </row>
    <row r="915" spans="1:7" ht="12.75" customHeight="1" x14ac:dyDescent="0.2">
      <c r="A915" s="366">
        <v>84232</v>
      </c>
      <c r="B915" s="367" t="s">
        <v>1685</v>
      </c>
      <c r="C915" s="368" t="s">
        <v>1686</v>
      </c>
      <c r="D915" s="372"/>
      <c r="E915" s="372"/>
      <c r="F915" s="370" t="str">
        <f t="shared" si="173"/>
        <v>-</v>
      </c>
    </row>
    <row r="916" spans="1:7" ht="24" x14ac:dyDescent="0.2">
      <c r="A916" s="366">
        <v>84242</v>
      </c>
      <c r="B916" s="367" t="s">
        <v>1687</v>
      </c>
      <c r="C916" s="368" t="s">
        <v>1688</v>
      </c>
      <c r="D916" s="372"/>
      <c r="E916" s="372"/>
      <c r="F916" s="370" t="str">
        <f t="shared" si="173"/>
        <v>-</v>
      </c>
    </row>
    <row r="917" spans="1:7" ht="24" x14ac:dyDescent="0.2">
      <c r="A917" s="366" t="s">
        <v>1689</v>
      </c>
      <c r="B917" s="367" t="s">
        <v>3130</v>
      </c>
      <c r="C917" s="368" t="s">
        <v>1689</v>
      </c>
      <c r="D917" s="372"/>
      <c r="E917" s="372"/>
      <c r="F917" s="370" t="str">
        <f t="shared" si="173"/>
        <v>-</v>
      </c>
      <c r="G917" s="371" t="s">
        <v>2970</v>
      </c>
    </row>
    <row r="918" spans="1:7" ht="12.75" customHeight="1" x14ac:dyDescent="0.2">
      <c r="A918" s="366">
        <v>84312</v>
      </c>
      <c r="B918" s="367" t="s">
        <v>1690</v>
      </c>
      <c r="C918" s="368" t="s">
        <v>1691</v>
      </c>
      <c r="D918" s="372"/>
      <c r="E918" s="372"/>
      <c r="F918" s="370" t="str">
        <f t="shared" si="173"/>
        <v>-</v>
      </c>
    </row>
    <row r="919" spans="1:7" ht="24" x14ac:dyDescent="0.2">
      <c r="A919" s="366">
        <v>84431</v>
      </c>
      <c r="B919" s="367" t="s">
        <v>1692</v>
      </c>
      <c r="C919" s="368" t="s">
        <v>1693</v>
      </c>
      <c r="D919" s="372"/>
      <c r="E919" s="372"/>
      <c r="F919" s="370" t="str">
        <f t="shared" si="173"/>
        <v>-</v>
      </c>
    </row>
    <row r="920" spans="1:7" ht="24" x14ac:dyDescent="0.2">
      <c r="A920" s="366">
        <v>84432</v>
      </c>
      <c r="B920" s="367" t="s">
        <v>1694</v>
      </c>
      <c r="C920" s="368" t="s">
        <v>1695</v>
      </c>
      <c r="D920" s="372"/>
      <c r="E920" s="372"/>
      <c r="F920" s="370" t="str">
        <f t="shared" si="173"/>
        <v>-</v>
      </c>
    </row>
    <row r="921" spans="1:7" ht="24" x14ac:dyDescent="0.2">
      <c r="A921" s="366" t="s">
        <v>1696</v>
      </c>
      <c r="B921" s="367" t="s">
        <v>3131</v>
      </c>
      <c r="C921" s="368" t="s">
        <v>1696</v>
      </c>
      <c r="D921" s="372"/>
      <c r="E921" s="372"/>
      <c r="F921" s="370" t="str">
        <f t="shared" si="173"/>
        <v>-</v>
      </c>
      <c r="G921" s="371" t="s">
        <v>2970</v>
      </c>
    </row>
    <row r="922" spans="1:7" ht="24" x14ac:dyDescent="0.2">
      <c r="A922" s="366">
        <v>84442</v>
      </c>
      <c r="B922" s="367" t="s">
        <v>1697</v>
      </c>
      <c r="C922" s="368" t="s">
        <v>1698</v>
      </c>
      <c r="D922" s="372"/>
      <c r="E922" s="372"/>
      <c r="F922" s="370" t="str">
        <f t="shared" si="173"/>
        <v>-</v>
      </c>
    </row>
    <row r="923" spans="1:7" ht="24" x14ac:dyDescent="0.2">
      <c r="A923" s="366">
        <v>84452</v>
      </c>
      <c r="B923" s="373" t="s">
        <v>1699</v>
      </c>
      <c r="C923" s="368" t="s">
        <v>1700</v>
      </c>
      <c r="D923" s="372"/>
      <c r="E923" s="372"/>
      <c r="F923" s="370" t="str">
        <f t="shared" si="173"/>
        <v>-</v>
      </c>
    </row>
    <row r="924" spans="1:7" ht="24" x14ac:dyDescent="0.2">
      <c r="A924" s="366" t="s">
        <v>1701</v>
      </c>
      <c r="B924" s="373" t="s">
        <v>3132</v>
      </c>
      <c r="C924" s="368" t="s">
        <v>1701</v>
      </c>
      <c r="D924" s="372"/>
      <c r="E924" s="372"/>
      <c r="F924" s="370" t="str">
        <f t="shared" si="173"/>
        <v>-</v>
      </c>
      <c r="G924" s="371" t="s">
        <v>2970</v>
      </c>
    </row>
    <row r="925" spans="1:7" ht="12.75" customHeight="1" x14ac:dyDescent="0.2">
      <c r="A925" s="366">
        <v>84461</v>
      </c>
      <c r="B925" s="367" t="s">
        <v>1702</v>
      </c>
      <c r="C925" s="368" t="s">
        <v>1703</v>
      </c>
      <c r="D925" s="372"/>
      <c r="E925" s="372"/>
      <c r="F925" s="370" t="str">
        <f t="shared" si="173"/>
        <v>-</v>
      </c>
    </row>
    <row r="926" spans="1:7" ht="12.75" customHeight="1" x14ac:dyDescent="0.2">
      <c r="A926" s="366">
        <v>84462</v>
      </c>
      <c r="B926" s="367" t="s">
        <v>1704</v>
      </c>
      <c r="C926" s="368" t="s">
        <v>1705</v>
      </c>
      <c r="D926" s="372"/>
      <c r="E926" s="372"/>
      <c r="F926" s="370" t="str">
        <f t="shared" si="173"/>
        <v>-</v>
      </c>
    </row>
    <row r="927" spans="1:7" ht="12.75" customHeight="1" x14ac:dyDescent="0.2">
      <c r="A927" s="366" t="s">
        <v>1706</v>
      </c>
      <c r="B927" s="367" t="s">
        <v>3133</v>
      </c>
      <c r="C927" s="368" t="s">
        <v>1706</v>
      </c>
      <c r="D927" s="372"/>
      <c r="E927" s="372"/>
      <c r="F927" s="370" t="str">
        <f t="shared" si="173"/>
        <v>-</v>
      </c>
      <c r="G927" s="371" t="s">
        <v>2970</v>
      </c>
    </row>
    <row r="928" spans="1:7" ht="12.75" customHeight="1" x14ac:dyDescent="0.2">
      <c r="A928" s="366">
        <v>84472</v>
      </c>
      <c r="B928" s="367" t="s">
        <v>1707</v>
      </c>
      <c r="C928" s="368" t="s">
        <v>1708</v>
      </c>
      <c r="D928" s="372"/>
      <c r="E928" s="372"/>
      <c r="F928" s="370" t="str">
        <f t="shared" si="173"/>
        <v>-</v>
      </c>
    </row>
    <row r="929" spans="1:7" ht="12.75" customHeight="1" x14ac:dyDescent="0.2">
      <c r="A929" s="366">
        <v>84482</v>
      </c>
      <c r="B929" s="367" t="s">
        <v>1709</v>
      </c>
      <c r="C929" s="368" t="s">
        <v>1710</v>
      </c>
      <c r="D929" s="372"/>
      <c r="E929" s="372"/>
      <c r="F929" s="370" t="str">
        <f t="shared" si="173"/>
        <v>-</v>
      </c>
    </row>
    <row r="930" spans="1:7" ht="12.75" customHeight="1" x14ac:dyDescent="0.2">
      <c r="A930" s="366" t="s">
        <v>1711</v>
      </c>
      <c r="B930" s="367" t="s">
        <v>3134</v>
      </c>
      <c r="C930" s="368" t="s">
        <v>1711</v>
      </c>
      <c r="D930" s="372"/>
      <c r="E930" s="372"/>
      <c r="F930" s="370" t="str">
        <f t="shared" si="173"/>
        <v>-</v>
      </c>
      <c r="G930" s="371" t="s">
        <v>2970</v>
      </c>
    </row>
    <row r="931" spans="1:7" ht="24" x14ac:dyDescent="0.2">
      <c r="A931" s="366">
        <v>84532</v>
      </c>
      <c r="B931" s="367" t="s">
        <v>1712</v>
      </c>
      <c r="C931" s="368" t="s">
        <v>1713</v>
      </c>
      <c r="D931" s="372"/>
      <c r="E931" s="372"/>
      <c r="F931" s="370" t="str">
        <f t="shared" si="173"/>
        <v>-</v>
      </c>
    </row>
    <row r="932" spans="1:7" ht="12.75" customHeight="1" x14ac:dyDescent="0.2">
      <c r="A932" s="366">
        <v>84542</v>
      </c>
      <c r="B932" s="367" t="s">
        <v>1714</v>
      </c>
      <c r="C932" s="368" t="s">
        <v>1715</v>
      </c>
      <c r="D932" s="372"/>
      <c r="E932" s="372"/>
      <c r="F932" s="370" t="str">
        <f t="shared" si="173"/>
        <v>-</v>
      </c>
    </row>
    <row r="933" spans="1:7" ht="12.75" customHeight="1" x14ac:dyDescent="0.2">
      <c r="A933" s="366">
        <v>84552</v>
      </c>
      <c r="B933" s="367" t="s">
        <v>1716</v>
      </c>
      <c r="C933" s="368" t="s">
        <v>1717</v>
      </c>
      <c r="D933" s="372"/>
      <c r="E933" s="372"/>
      <c r="F933" s="370" t="str">
        <f t="shared" si="173"/>
        <v>-</v>
      </c>
    </row>
    <row r="934" spans="1:7" ht="12.75" customHeight="1" x14ac:dyDescent="0.2">
      <c r="A934" s="366">
        <v>84711</v>
      </c>
      <c r="B934" s="367" t="s">
        <v>1718</v>
      </c>
      <c r="C934" s="368" t="s">
        <v>1719</v>
      </c>
      <c r="D934" s="372"/>
      <c r="E934" s="372"/>
      <c r="F934" s="370" t="str">
        <f t="shared" si="173"/>
        <v>-</v>
      </c>
    </row>
    <row r="935" spans="1:7" ht="12.75" customHeight="1" x14ac:dyDescent="0.2">
      <c r="A935" s="366">
        <v>84712</v>
      </c>
      <c r="B935" s="367" t="s">
        <v>1720</v>
      </c>
      <c r="C935" s="368" t="s">
        <v>1721</v>
      </c>
      <c r="D935" s="372"/>
      <c r="E935" s="372"/>
      <c r="F935" s="370" t="str">
        <f t="shared" si="173"/>
        <v>-</v>
      </c>
    </row>
    <row r="936" spans="1:7" ht="12.75" customHeight="1" x14ac:dyDescent="0.2">
      <c r="A936" s="366">
        <v>84721</v>
      </c>
      <c r="B936" s="367" t="s">
        <v>1722</v>
      </c>
      <c r="C936" s="368" t="s">
        <v>1723</v>
      </c>
      <c r="D936" s="372"/>
      <c r="E936" s="372"/>
      <c r="F936" s="370" t="str">
        <f t="shared" si="173"/>
        <v>-</v>
      </c>
    </row>
    <row r="937" spans="1:7" ht="12.75" customHeight="1" x14ac:dyDescent="0.2">
      <c r="A937" s="366">
        <v>84722</v>
      </c>
      <c r="B937" s="367" t="s">
        <v>1724</v>
      </c>
      <c r="C937" s="368" t="s">
        <v>1725</v>
      </c>
      <c r="D937" s="372"/>
      <c r="E937" s="372"/>
      <c r="F937" s="370" t="str">
        <f t="shared" si="173"/>
        <v>-</v>
      </c>
    </row>
    <row r="938" spans="1:7" ht="12.75" customHeight="1" x14ac:dyDescent="0.2">
      <c r="A938" s="366">
        <v>84731</v>
      </c>
      <c r="B938" s="367" t="s">
        <v>1726</v>
      </c>
      <c r="C938" s="368" t="s">
        <v>1727</v>
      </c>
      <c r="D938" s="372"/>
      <c r="E938" s="372"/>
      <c r="F938" s="370" t="str">
        <f t="shared" si="173"/>
        <v>-</v>
      </c>
    </row>
    <row r="939" spans="1:7" ht="12.75" customHeight="1" x14ac:dyDescent="0.2">
      <c r="A939" s="366">
        <v>84732</v>
      </c>
      <c r="B939" s="367" t="s">
        <v>1728</v>
      </c>
      <c r="C939" s="368" t="s">
        <v>1729</v>
      </c>
      <c r="D939" s="372"/>
      <c r="E939" s="372"/>
      <c r="F939" s="370" t="str">
        <f t="shared" si="173"/>
        <v>-</v>
      </c>
    </row>
    <row r="940" spans="1:7" ht="12.75" customHeight="1" x14ac:dyDescent="0.2">
      <c r="A940" s="366">
        <v>84741</v>
      </c>
      <c r="B940" s="367" t="s">
        <v>1730</v>
      </c>
      <c r="C940" s="368" t="s">
        <v>1731</v>
      </c>
      <c r="D940" s="372"/>
      <c r="E940" s="372"/>
      <c r="F940" s="370" t="str">
        <f t="shared" si="173"/>
        <v>-</v>
      </c>
    </row>
    <row r="941" spans="1:7" ht="12.75" customHeight="1" x14ac:dyDescent="0.2">
      <c r="A941" s="366">
        <v>84742</v>
      </c>
      <c r="B941" s="367" t="s">
        <v>1732</v>
      </c>
      <c r="C941" s="368" t="s">
        <v>1733</v>
      </c>
      <c r="D941" s="372"/>
      <c r="E941" s="372"/>
      <c r="F941" s="370" t="str">
        <f t="shared" si="173"/>
        <v>-</v>
      </c>
    </row>
    <row r="942" spans="1:7" ht="12.75" customHeight="1" x14ac:dyDescent="0.2">
      <c r="A942" s="366">
        <v>84751</v>
      </c>
      <c r="B942" s="367" t="s">
        <v>1734</v>
      </c>
      <c r="C942" s="368" t="s">
        <v>1735</v>
      </c>
      <c r="D942" s="372"/>
      <c r="E942" s="372"/>
      <c r="F942" s="370" t="str">
        <f t="shared" si="173"/>
        <v>-</v>
      </c>
    </row>
    <row r="943" spans="1:7" ht="12.75" customHeight="1" x14ac:dyDescent="0.2">
      <c r="A943" s="366">
        <v>84752</v>
      </c>
      <c r="B943" s="367" t="s">
        <v>1736</v>
      </c>
      <c r="C943" s="368" t="s">
        <v>1737</v>
      </c>
      <c r="D943" s="372"/>
      <c r="E943" s="372"/>
      <c r="F943" s="370" t="str">
        <f t="shared" si="173"/>
        <v>-</v>
      </c>
    </row>
    <row r="944" spans="1:7" ht="24" x14ac:dyDescent="0.2">
      <c r="A944" s="366">
        <v>84761</v>
      </c>
      <c r="B944" s="373" t="s">
        <v>1738</v>
      </c>
      <c r="C944" s="368" t="s">
        <v>1739</v>
      </c>
      <c r="D944" s="372"/>
      <c r="E944" s="372"/>
      <c r="F944" s="370" t="str">
        <f t="shared" si="173"/>
        <v>-</v>
      </c>
    </row>
    <row r="945" spans="1:7" ht="24" x14ac:dyDescent="0.2">
      <c r="A945" s="366">
        <v>84762</v>
      </c>
      <c r="B945" s="373" t="s">
        <v>1740</v>
      </c>
      <c r="C945" s="368" t="s">
        <v>1741</v>
      </c>
      <c r="D945" s="372"/>
      <c r="E945" s="372"/>
      <c r="F945" s="370" t="str">
        <f t="shared" si="173"/>
        <v>-</v>
      </c>
    </row>
    <row r="946" spans="1:7" ht="24" x14ac:dyDescent="0.2">
      <c r="A946" s="366" t="s">
        <v>1742</v>
      </c>
      <c r="B946" s="367" t="s">
        <v>3135</v>
      </c>
      <c r="C946" s="368" t="s">
        <v>1742</v>
      </c>
      <c r="D946" s="372"/>
      <c r="E946" s="372"/>
      <c r="F946" s="370" t="str">
        <f t="shared" si="173"/>
        <v>-</v>
      </c>
      <c r="G946" s="371" t="s">
        <v>2970</v>
      </c>
    </row>
    <row r="947" spans="1:7" ht="24" x14ac:dyDescent="0.2">
      <c r="A947" s="366" t="s">
        <v>1743</v>
      </c>
      <c r="B947" s="367" t="s">
        <v>3136</v>
      </c>
      <c r="C947" s="368" t="s">
        <v>1743</v>
      </c>
      <c r="D947" s="372"/>
      <c r="E947" s="372"/>
      <c r="F947" s="370" t="str">
        <f t="shared" si="173"/>
        <v>-</v>
      </c>
      <c r="G947" s="371" t="s">
        <v>2970</v>
      </c>
    </row>
    <row r="948" spans="1:7" ht="12.75" customHeight="1" x14ac:dyDescent="0.2">
      <c r="A948" s="366">
        <v>85412</v>
      </c>
      <c r="B948" s="367" t="s">
        <v>1744</v>
      </c>
      <c r="C948" s="368" t="s">
        <v>1745</v>
      </c>
      <c r="D948" s="372"/>
      <c r="E948" s="372"/>
      <c r="F948" s="370" t="str">
        <f t="shared" si="173"/>
        <v>-</v>
      </c>
    </row>
    <row r="949" spans="1:7" ht="24" x14ac:dyDescent="0.2">
      <c r="A949" s="366">
        <v>51212</v>
      </c>
      <c r="B949" s="373" t="s">
        <v>1746</v>
      </c>
      <c r="C949" s="368" t="s">
        <v>1747</v>
      </c>
      <c r="D949" s="372"/>
      <c r="E949" s="372"/>
      <c r="F949" s="370" t="str">
        <f t="shared" si="173"/>
        <v>-</v>
      </c>
    </row>
    <row r="950" spans="1:7" ht="12.75" customHeight="1" x14ac:dyDescent="0.2">
      <c r="A950" s="366">
        <v>51322</v>
      </c>
      <c r="B950" s="367" t="s">
        <v>1748</v>
      </c>
      <c r="C950" s="368" t="s">
        <v>1749</v>
      </c>
      <c r="D950" s="372"/>
      <c r="E950" s="372"/>
      <c r="F950" s="370" t="str">
        <f t="shared" si="173"/>
        <v>-</v>
      </c>
    </row>
    <row r="951" spans="1:7" ht="12.75" customHeight="1" x14ac:dyDescent="0.2">
      <c r="A951" s="366">
        <v>51332</v>
      </c>
      <c r="B951" s="367" t="s">
        <v>1750</v>
      </c>
      <c r="C951" s="368" t="s">
        <v>1751</v>
      </c>
      <c r="D951" s="372"/>
      <c r="E951" s="372"/>
      <c r="F951" s="370" t="str">
        <f t="shared" si="173"/>
        <v>-</v>
      </c>
    </row>
    <row r="952" spans="1:7" ht="24" x14ac:dyDescent="0.2">
      <c r="A952" s="366">
        <v>51342</v>
      </c>
      <c r="B952" s="367" t="s">
        <v>1752</v>
      </c>
      <c r="C952" s="368" t="s">
        <v>1753</v>
      </c>
      <c r="D952" s="372"/>
      <c r="E952" s="372"/>
      <c r="F952" s="370" t="str">
        <f t="shared" si="173"/>
        <v>-</v>
      </c>
    </row>
    <row r="953" spans="1:7" ht="12.75" customHeight="1" x14ac:dyDescent="0.2">
      <c r="A953" s="366">
        <v>51411</v>
      </c>
      <c r="B953" s="367" t="s">
        <v>1754</v>
      </c>
      <c r="C953" s="368" t="s">
        <v>1755</v>
      </c>
      <c r="D953" s="372"/>
      <c r="E953" s="372"/>
      <c r="F953" s="370" t="str">
        <f t="shared" si="173"/>
        <v>-</v>
      </c>
    </row>
    <row r="954" spans="1:7" ht="12.75" customHeight="1" x14ac:dyDescent="0.2">
      <c r="A954" s="366">
        <v>51412</v>
      </c>
      <c r="B954" s="367" t="s">
        <v>1756</v>
      </c>
      <c r="C954" s="368" t="s">
        <v>1757</v>
      </c>
      <c r="D954" s="372"/>
      <c r="E954" s="372"/>
      <c r="F954" s="370" t="str">
        <f t="shared" si="173"/>
        <v>-</v>
      </c>
    </row>
    <row r="955" spans="1:7" ht="24" x14ac:dyDescent="0.2">
      <c r="A955" s="366">
        <v>51532</v>
      </c>
      <c r="B955" s="367" t="s">
        <v>1758</v>
      </c>
      <c r="C955" s="368" t="s">
        <v>1759</v>
      </c>
      <c r="D955" s="372"/>
      <c r="E955" s="372"/>
      <c r="F955" s="370" t="str">
        <f t="shared" si="173"/>
        <v>-</v>
      </c>
    </row>
    <row r="956" spans="1:7" ht="24" x14ac:dyDescent="0.2">
      <c r="A956" s="366">
        <v>51542</v>
      </c>
      <c r="B956" s="367" t="s">
        <v>1760</v>
      </c>
      <c r="C956" s="368" t="s">
        <v>1761</v>
      </c>
      <c r="D956" s="372"/>
      <c r="E956" s="372"/>
      <c r="F956" s="370" t="str">
        <f t="shared" si="173"/>
        <v>-</v>
      </c>
    </row>
    <row r="957" spans="1:7" ht="24" x14ac:dyDescent="0.2">
      <c r="A957" s="366">
        <v>51552</v>
      </c>
      <c r="B957" s="373" t="s">
        <v>1762</v>
      </c>
      <c r="C957" s="368" t="s">
        <v>1763</v>
      </c>
      <c r="D957" s="372"/>
      <c r="E957" s="372"/>
      <c r="F957" s="370" t="str">
        <f t="shared" si="173"/>
        <v>-</v>
      </c>
    </row>
    <row r="958" spans="1:7" ht="24" x14ac:dyDescent="0.2">
      <c r="A958" s="366">
        <v>51631</v>
      </c>
      <c r="B958" s="367" t="s">
        <v>1764</v>
      </c>
      <c r="C958" s="368" t="s">
        <v>1765</v>
      </c>
      <c r="D958" s="372"/>
      <c r="E958" s="372"/>
      <c r="F958" s="370" t="str">
        <f t="shared" si="173"/>
        <v>-</v>
      </c>
    </row>
    <row r="959" spans="1:7" ht="24" x14ac:dyDescent="0.2">
      <c r="A959" s="366">
        <v>51632</v>
      </c>
      <c r="B959" s="367" t="s">
        <v>1766</v>
      </c>
      <c r="C959" s="368" t="s">
        <v>1767</v>
      </c>
      <c r="D959" s="372"/>
      <c r="E959" s="372"/>
      <c r="F959" s="370" t="str">
        <f t="shared" si="173"/>
        <v>-</v>
      </c>
    </row>
    <row r="960" spans="1:7" ht="12.75" customHeight="1" x14ac:dyDescent="0.2">
      <c r="A960" s="366">
        <v>51641</v>
      </c>
      <c r="B960" s="367" t="s">
        <v>1768</v>
      </c>
      <c r="C960" s="368" t="s">
        <v>1769</v>
      </c>
      <c r="D960" s="372"/>
      <c r="E960" s="372"/>
      <c r="F960" s="370" t="str">
        <f t="shared" si="173"/>
        <v>-</v>
      </c>
    </row>
    <row r="961" spans="1:7" ht="12.75" customHeight="1" x14ac:dyDescent="0.2">
      <c r="A961" s="366">
        <v>51642</v>
      </c>
      <c r="B961" s="367" t="s">
        <v>1770</v>
      </c>
      <c r="C961" s="368" t="s">
        <v>1771</v>
      </c>
      <c r="D961" s="372"/>
      <c r="E961" s="372"/>
      <c r="F961" s="370" t="str">
        <f t="shared" si="173"/>
        <v>-</v>
      </c>
    </row>
    <row r="962" spans="1:7" ht="12.75" customHeight="1" x14ac:dyDescent="0.2">
      <c r="A962" s="366">
        <v>51711</v>
      </c>
      <c r="B962" s="367" t="s">
        <v>1772</v>
      </c>
      <c r="C962" s="368" t="s">
        <v>1773</v>
      </c>
      <c r="D962" s="372"/>
      <c r="E962" s="372"/>
      <c r="F962" s="370" t="str">
        <f t="shared" si="173"/>
        <v>-</v>
      </c>
    </row>
    <row r="963" spans="1:7" ht="12.75" customHeight="1" x14ac:dyDescent="0.2">
      <c r="A963" s="366">
        <v>51712</v>
      </c>
      <c r="B963" s="367" t="s">
        <v>1774</v>
      </c>
      <c r="C963" s="368" t="s">
        <v>1775</v>
      </c>
      <c r="D963" s="372"/>
      <c r="E963" s="372"/>
      <c r="F963" s="370" t="str">
        <f t="shared" si="173"/>
        <v>-</v>
      </c>
    </row>
    <row r="964" spans="1:7" ht="12.75" customHeight="1" x14ac:dyDescent="0.2">
      <c r="A964" s="366">
        <v>51721</v>
      </c>
      <c r="B964" s="367" t="s">
        <v>1776</v>
      </c>
      <c r="C964" s="368" t="s">
        <v>1777</v>
      </c>
      <c r="D964" s="372"/>
      <c r="E964" s="372"/>
      <c r="F964" s="370" t="str">
        <f t="shared" si="173"/>
        <v>-</v>
      </c>
    </row>
    <row r="965" spans="1:7" ht="12.75" customHeight="1" x14ac:dyDescent="0.2">
      <c r="A965" s="366">
        <v>51722</v>
      </c>
      <c r="B965" s="367" t="s">
        <v>1778</v>
      </c>
      <c r="C965" s="368" t="s">
        <v>1779</v>
      </c>
      <c r="D965" s="372"/>
      <c r="E965" s="372"/>
      <c r="F965" s="370" t="str">
        <f t="shared" si="173"/>
        <v>-</v>
      </c>
    </row>
    <row r="966" spans="1:7" ht="12.75" customHeight="1" x14ac:dyDescent="0.2">
      <c r="A966" s="366">
        <v>51731</v>
      </c>
      <c r="B966" s="367" t="s">
        <v>1780</v>
      </c>
      <c r="C966" s="368" t="s">
        <v>1781</v>
      </c>
      <c r="D966" s="372"/>
      <c r="E966" s="372"/>
      <c r="F966" s="370" t="str">
        <f t="shared" si="173"/>
        <v>-</v>
      </c>
    </row>
    <row r="967" spans="1:7" ht="12.75" customHeight="1" x14ac:dyDescent="0.2">
      <c r="A967" s="366">
        <v>51732</v>
      </c>
      <c r="B967" s="367" t="s">
        <v>1782</v>
      </c>
      <c r="C967" s="368" t="s">
        <v>1783</v>
      </c>
      <c r="D967" s="372"/>
      <c r="E967" s="372"/>
      <c r="F967" s="370" t="str">
        <f t="shared" si="173"/>
        <v>-</v>
      </c>
    </row>
    <row r="968" spans="1:7" ht="12.75" customHeight="1" x14ac:dyDescent="0.2">
      <c r="A968" s="366">
        <v>51741</v>
      </c>
      <c r="B968" s="367" t="s">
        <v>1784</v>
      </c>
      <c r="C968" s="368" t="s">
        <v>1785</v>
      </c>
      <c r="D968" s="372"/>
      <c r="E968" s="372"/>
      <c r="F968" s="370" t="str">
        <f t="shared" si="173"/>
        <v>-</v>
      </c>
    </row>
    <row r="969" spans="1:7" ht="12.75" customHeight="1" x14ac:dyDescent="0.2">
      <c r="A969" s="366">
        <v>51742</v>
      </c>
      <c r="B969" s="367" t="s">
        <v>1786</v>
      </c>
      <c r="C969" s="368" t="s">
        <v>1787</v>
      </c>
      <c r="D969" s="372"/>
      <c r="E969" s="372"/>
      <c r="F969" s="370" t="str">
        <f t="shared" si="173"/>
        <v>-</v>
      </c>
    </row>
    <row r="970" spans="1:7" ht="12.75" customHeight="1" x14ac:dyDescent="0.2">
      <c r="A970" s="366">
        <v>51751</v>
      </c>
      <c r="B970" s="367" t="s">
        <v>1788</v>
      </c>
      <c r="C970" s="368" t="s">
        <v>1789</v>
      </c>
      <c r="D970" s="372"/>
      <c r="E970" s="372"/>
      <c r="F970" s="370" t="str">
        <f t="shared" si="173"/>
        <v>-</v>
      </c>
    </row>
    <row r="971" spans="1:7" ht="12.75" customHeight="1" x14ac:dyDescent="0.2">
      <c r="A971" s="366">
        <v>51752</v>
      </c>
      <c r="B971" s="367" t="s">
        <v>1790</v>
      </c>
      <c r="C971" s="368" t="s">
        <v>1791</v>
      </c>
      <c r="D971" s="372"/>
      <c r="E971" s="372"/>
      <c r="F971" s="370" t="str">
        <f t="shared" si="173"/>
        <v>-</v>
      </c>
    </row>
    <row r="972" spans="1:7" ht="24" x14ac:dyDescent="0.2">
      <c r="A972" s="366">
        <v>51761</v>
      </c>
      <c r="B972" s="367" t="s">
        <v>1792</v>
      </c>
      <c r="C972" s="368" t="s">
        <v>1793</v>
      </c>
      <c r="D972" s="372"/>
      <c r="E972" s="372"/>
      <c r="F972" s="370" t="str">
        <f t="shared" si="173"/>
        <v>-</v>
      </c>
    </row>
    <row r="973" spans="1:7" ht="24" x14ac:dyDescent="0.2">
      <c r="A973" s="366">
        <v>51762</v>
      </c>
      <c r="B973" s="367" t="s">
        <v>1794</v>
      </c>
      <c r="C973" s="368" t="s">
        <v>1795</v>
      </c>
      <c r="D973" s="372"/>
      <c r="E973" s="372"/>
      <c r="F973" s="370" t="str">
        <f t="shared" si="173"/>
        <v>-</v>
      </c>
    </row>
    <row r="974" spans="1:7" ht="24" x14ac:dyDescent="0.2">
      <c r="A974" s="366">
        <v>51771</v>
      </c>
      <c r="B974" s="367" t="s">
        <v>3137</v>
      </c>
      <c r="C974" s="368" t="s">
        <v>1796</v>
      </c>
      <c r="D974" s="372"/>
      <c r="E974" s="372"/>
      <c r="F974" s="370" t="str">
        <f t="shared" si="173"/>
        <v>-</v>
      </c>
      <c r="G974" s="371" t="s">
        <v>2970</v>
      </c>
    </row>
    <row r="975" spans="1:7" ht="24" x14ac:dyDescent="0.2">
      <c r="A975" s="366">
        <v>51772</v>
      </c>
      <c r="B975" s="367" t="s">
        <v>3138</v>
      </c>
      <c r="C975" s="368" t="s">
        <v>1797</v>
      </c>
      <c r="D975" s="372"/>
      <c r="E975" s="372"/>
      <c r="F975" s="370" t="str">
        <f t="shared" si="173"/>
        <v>-</v>
      </c>
      <c r="G975" s="371" t="s">
        <v>2970</v>
      </c>
    </row>
    <row r="976" spans="1:7" ht="24" x14ac:dyDescent="0.2">
      <c r="A976" s="366">
        <v>54132</v>
      </c>
      <c r="B976" s="367" t="s">
        <v>1798</v>
      </c>
      <c r="C976" s="368" t="s">
        <v>1799</v>
      </c>
      <c r="D976" s="372"/>
      <c r="E976" s="372"/>
      <c r="F976" s="370" t="str">
        <f t="shared" si="173"/>
        <v>-</v>
      </c>
    </row>
    <row r="977" spans="1:7" ht="24" x14ac:dyDescent="0.2">
      <c r="A977" s="366">
        <v>54142</v>
      </c>
      <c r="B977" s="367" t="s">
        <v>1800</v>
      </c>
      <c r="C977" s="368" t="s">
        <v>1801</v>
      </c>
      <c r="D977" s="372"/>
      <c r="E977" s="372"/>
      <c r="F977" s="370" t="str">
        <f t="shared" si="173"/>
        <v>-</v>
      </c>
    </row>
    <row r="978" spans="1:7" ht="12.75" customHeight="1" x14ac:dyDescent="0.2">
      <c r="A978" s="366">
        <v>54152</v>
      </c>
      <c r="B978" s="367" t="s">
        <v>1802</v>
      </c>
      <c r="C978" s="368" t="s">
        <v>1803</v>
      </c>
      <c r="D978" s="372"/>
      <c r="E978" s="372"/>
      <c r="F978" s="370" t="str">
        <f t="shared" si="173"/>
        <v>-</v>
      </c>
    </row>
    <row r="979" spans="1:7" ht="24" x14ac:dyDescent="0.2">
      <c r="A979" s="366">
        <v>54162</v>
      </c>
      <c r="B979" s="367" t="s">
        <v>1804</v>
      </c>
      <c r="C979" s="368" t="s">
        <v>1805</v>
      </c>
      <c r="D979" s="372"/>
      <c r="E979" s="372"/>
      <c r="F979" s="370" t="str">
        <f t="shared" si="173"/>
        <v>-</v>
      </c>
    </row>
    <row r="980" spans="1:7" ht="24" x14ac:dyDescent="0.2">
      <c r="A980" s="366">
        <v>54221</v>
      </c>
      <c r="B980" s="373" t="s">
        <v>1806</v>
      </c>
      <c r="C980" s="368" t="s">
        <v>1807</v>
      </c>
      <c r="D980" s="372"/>
      <c r="E980" s="372"/>
      <c r="F980" s="370" t="str">
        <f t="shared" si="173"/>
        <v>-</v>
      </c>
    </row>
    <row r="981" spans="1:7" ht="24" x14ac:dyDescent="0.2">
      <c r="A981" s="366">
        <v>54222</v>
      </c>
      <c r="B981" s="373" t="s">
        <v>1808</v>
      </c>
      <c r="C981" s="368" t="s">
        <v>1809</v>
      </c>
      <c r="D981" s="372"/>
      <c r="E981" s="372"/>
      <c r="F981" s="370" t="str">
        <f t="shared" si="173"/>
        <v>-</v>
      </c>
    </row>
    <row r="982" spans="1:7" ht="24" x14ac:dyDescent="0.2">
      <c r="A982" s="366" t="s">
        <v>1810</v>
      </c>
      <c r="B982" s="367" t="s">
        <v>3139</v>
      </c>
      <c r="C982" s="368" t="s">
        <v>1810</v>
      </c>
      <c r="D982" s="372"/>
      <c r="E982" s="372"/>
      <c r="F982" s="370" t="str">
        <f t="shared" si="173"/>
        <v>-</v>
      </c>
      <c r="G982" s="371" t="s">
        <v>2970</v>
      </c>
    </row>
    <row r="983" spans="1:7" ht="24" x14ac:dyDescent="0.2">
      <c r="A983" s="366">
        <v>54232</v>
      </c>
      <c r="B983" s="373" t="s">
        <v>1811</v>
      </c>
      <c r="C983" s="368" t="s">
        <v>1812</v>
      </c>
      <c r="D983" s="372"/>
      <c r="E983" s="372"/>
      <c r="F983" s="370" t="str">
        <f t="shared" si="173"/>
        <v>-</v>
      </c>
    </row>
    <row r="984" spans="1:7" ht="24" x14ac:dyDescent="0.2">
      <c r="A984" s="366">
        <v>54242</v>
      </c>
      <c r="B984" s="367" t="s">
        <v>1813</v>
      </c>
      <c r="C984" s="368" t="s">
        <v>1814</v>
      </c>
      <c r="D984" s="372"/>
      <c r="E984" s="372"/>
      <c r="F984" s="370" t="str">
        <f t="shared" si="173"/>
        <v>-</v>
      </c>
    </row>
    <row r="985" spans="1:7" ht="24" x14ac:dyDescent="0.2">
      <c r="A985" s="366" t="s">
        <v>1815</v>
      </c>
      <c r="B985" s="367" t="s">
        <v>3140</v>
      </c>
      <c r="C985" s="368" t="s">
        <v>1815</v>
      </c>
      <c r="D985" s="372"/>
      <c r="E985" s="372"/>
      <c r="F985" s="370" t="str">
        <f t="shared" si="173"/>
        <v>-</v>
      </c>
      <c r="G985" s="371" t="s">
        <v>2970</v>
      </c>
    </row>
    <row r="986" spans="1:7" ht="24" x14ac:dyDescent="0.2">
      <c r="A986" s="366">
        <v>54312</v>
      </c>
      <c r="B986" s="373" t="s">
        <v>1816</v>
      </c>
      <c r="C986" s="368" t="s">
        <v>1817</v>
      </c>
      <c r="D986" s="372"/>
      <c r="E986" s="372"/>
      <c r="F986" s="370" t="str">
        <f t="shared" si="173"/>
        <v>-</v>
      </c>
    </row>
    <row r="987" spans="1:7" ht="24" x14ac:dyDescent="0.2">
      <c r="A987" s="366">
        <v>54431</v>
      </c>
      <c r="B987" s="367" t="s">
        <v>1818</v>
      </c>
      <c r="C987" s="368" t="s">
        <v>1819</v>
      </c>
      <c r="D987" s="372"/>
      <c r="E987" s="372"/>
      <c r="F987" s="370" t="str">
        <f t="shared" si="173"/>
        <v>-</v>
      </c>
    </row>
    <row r="988" spans="1:7" ht="24" x14ac:dyDescent="0.2">
      <c r="A988" s="366">
        <v>54432</v>
      </c>
      <c r="B988" s="367" t="s">
        <v>1820</v>
      </c>
      <c r="C988" s="368" t="s">
        <v>1821</v>
      </c>
      <c r="D988" s="372"/>
      <c r="E988" s="372"/>
      <c r="F988" s="370" t="str">
        <f t="shared" si="173"/>
        <v>-</v>
      </c>
    </row>
    <row r="989" spans="1:7" ht="24" x14ac:dyDescent="0.2">
      <c r="A989" s="366" t="s">
        <v>1822</v>
      </c>
      <c r="B989" s="367" t="s">
        <v>3141</v>
      </c>
      <c r="C989" s="368" t="s">
        <v>1822</v>
      </c>
      <c r="D989" s="372"/>
      <c r="E989" s="372"/>
      <c r="F989" s="370" t="str">
        <f t="shared" si="173"/>
        <v>-</v>
      </c>
      <c r="G989" s="371" t="s">
        <v>2970</v>
      </c>
    </row>
    <row r="990" spans="1:7" ht="24" x14ac:dyDescent="0.2">
      <c r="A990" s="366">
        <v>54442</v>
      </c>
      <c r="B990" s="367" t="s">
        <v>1823</v>
      </c>
      <c r="C990" s="368" t="s">
        <v>1824</v>
      </c>
      <c r="D990" s="372"/>
      <c r="E990" s="372"/>
      <c r="F990" s="370" t="str">
        <f t="shared" si="173"/>
        <v>-</v>
      </c>
    </row>
    <row r="991" spans="1:7" ht="24" x14ac:dyDescent="0.2">
      <c r="A991" s="366">
        <v>54452</v>
      </c>
      <c r="B991" s="367" t="s">
        <v>1825</v>
      </c>
      <c r="C991" s="368" t="s">
        <v>1826</v>
      </c>
      <c r="D991" s="372"/>
      <c r="E991" s="372"/>
      <c r="F991" s="370" t="str">
        <f t="shared" si="173"/>
        <v>-</v>
      </c>
    </row>
    <row r="992" spans="1:7" ht="24" x14ac:dyDescent="0.2">
      <c r="A992" s="366" t="s">
        <v>1827</v>
      </c>
      <c r="B992" s="367" t="s">
        <v>3142</v>
      </c>
      <c r="C992" s="368" t="s">
        <v>1827</v>
      </c>
      <c r="D992" s="372"/>
      <c r="E992" s="372"/>
      <c r="F992" s="370" t="str">
        <f t="shared" si="173"/>
        <v>-</v>
      </c>
      <c r="G992" s="371" t="s">
        <v>2970</v>
      </c>
    </row>
    <row r="993" spans="1:7" ht="24" x14ac:dyDescent="0.2">
      <c r="A993" s="366">
        <v>54461</v>
      </c>
      <c r="B993" s="367" t="s">
        <v>1828</v>
      </c>
      <c r="C993" s="368" t="s">
        <v>1829</v>
      </c>
      <c r="D993" s="372"/>
      <c r="E993" s="372"/>
      <c r="F993" s="370" t="str">
        <f t="shared" si="173"/>
        <v>-</v>
      </c>
    </row>
    <row r="994" spans="1:7" ht="24" x14ac:dyDescent="0.2">
      <c r="A994" s="366">
        <v>54462</v>
      </c>
      <c r="B994" s="367" t="s">
        <v>1830</v>
      </c>
      <c r="C994" s="368" t="s">
        <v>1831</v>
      </c>
      <c r="D994" s="372"/>
      <c r="E994" s="372"/>
      <c r="F994" s="370" t="str">
        <f t="shared" si="173"/>
        <v>-</v>
      </c>
    </row>
    <row r="995" spans="1:7" ht="24" x14ac:dyDescent="0.2">
      <c r="A995" s="366" t="s">
        <v>1832</v>
      </c>
      <c r="B995" s="367" t="s">
        <v>3143</v>
      </c>
      <c r="C995" s="368" t="s">
        <v>1832</v>
      </c>
      <c r="D995" s="372"/>
      <c r="E995" s="372"/>
      <c r="F995" s="370" t="str">
        <f t="shared" si="173"/>
        <v>-</v>
      </c>
      <c r="G995" s="371" t="s">
        <v>2970</v>
      </c>
    </row>
    <row r="996" spans="1:7" ht="24" x14ac:dyDescent="0.2">
      <c r="A996" s="366">
        <v>54472</v>
      </c>
      <c r="B996" s="373" t="s">
        <v>1833</v>
      </c>
      <c r="C996" s="368" t="s">
        <v>1834</v>
      </c>
      <c r="D996" s="372"/>
      <c r="E996" s="372"/>
      <c r="F996" s="370" t="str">
        <f t="shared" si="173"/>
        <v>-</v>
      </c>
    </row>
    <row r="997" spans="1:7" ht="24" x14ac:dyDescent="0.2">
      <c r="A997" s="366">
        <v>54482</v>
      </c>
      <c r="B997" s="373" t="s">
        <v>1835</v>
      </c>
      <c r="C997" s="368" t="s">
        <v>1836</v>
      </c>
      <c r="D997" s="372"/>
      <c r="E997" s="372"/>
      <c r="F997" s="370" t="str">
        <f t="shared" si="173"/>
        <v>-</v>
      </c>
    </row>
    <row r="998" spans="1:7" ht="24" x14ac:dyDescent="0.2">
      <c r="A998" s="366" t="s">
        <v>1837</v>
      </c>
      <c r="B998" s="373" t="s">
        <v>3144</v>
      </c>
      <c r="C998" s="368" t="s">
        <v>1837</v>
      </c>
      <c r="D998" s="372"/>
      <c r="E998" s="372"/>
      <c r="F998" s="370" t="str">
        <f t="shared" si="173"/>
        <v>-</v>
      </c>
      <c r="G998" s="371" t="s">
        <v>2970</v>
      </c>
    </row>
    <row r="999" spans="1:7" ht="24" x14ac:dyDescent="0.2">
      <c r="A999" s="366">
        <v>54532</v>
      </c>
      <c r="B999" s="367" t="s">
        <v>1838</v>
      </c>
      <c r="C999" s="368" t="s">
        <v>1839</v>
      </c>
      <c r="D999" s="372"/>
      <c r="E999" s="372"/>
      <c r="F999" s="370" t="str">
        <f t="shared" si="173"/>
        <v>-</v>
      </c>
    </row>
    <row r="1000" spans="1:7" ht="12.75" customHeight="1" x14ac:dyDescent="0.2">
      <c r="A1000" s="366">
        <v>54542</v>
      </c>
      <c r="B1000" s="367" t="s">
        <v>1840</v>
      </c>
      <c r="C1000" s="368" t="s">
        <v>1841</v>
      </c>
      <c r="D1000" s="372"/>
      <c r="E1000" s="372"/>
      <c r="F1000" s="370" t="str">
        <f t="shared" si="173"/>
        <v>-</v>
      </c>
    </row>
    <row r="1001" spans="1:7" ht="24" x14ac:dyDescent="0.2">
      <c r="A1001" s="366">
        <v>54552</v>
      </c>
      <c r="B1001" s="367" t="s">
        <v>1842</v>
      </c>
      <c r="C1001" s="368" t="s">
        <v>1843</v>
      </c>
      <c r="D1001" s="372"/>
      <c r="E1001" s="372"/>
      <c r="F1001" s="370" t="str">
        <f t="shared" si="173"/>
        <v>-</v>
      </c>
    </row>
    <row r="1002" spans="1:7" ht="12.75" customHeight="1" x14ac:dyDescent="0.2">
      <c r="A1002" s="366">
        <v>54711</v>
      </c>
      <c r="B1002" s="367" t="s">
        <v>1844</v>
      </c>
      <c r="C1002" s="368" t="s">
        <v>1845</v>
      </c>
      <c r="D1002" s="372"/>
      <c r="E1002" s="372"/>
      <c r="F1002" s="370" t="str">
        <f t="shared" si="173"/>
        <v>-</v>
      </c>
    </row>
    <row r="1003" spans="1:7" ht="12.75" customHeight="1" x14ac:dyDescent="0.2">
      <c r="A1003" s="366">
        <v>54712</v>
      </c>
      <c r="B1003" s="367" t="s">
        <v>1846</v>
      </c>
      <c r="C1003" s="368" t="s">
        <v>1847</v>
      </c>
      <c r="D1003" s="372"/>
      <c r="E1003" s="372"/>
      <c r="F1003" s="370" t="str">
        <f t="shared" ref="F1003:F1016" si="174">IF(D1003&lt;&gt;0,IF(E1003/D1003&gt;=100,"&gt;&gt;100",E1003/D1003*100),"-")</f>
        <v>-</v>
      </c>
    </row>
    <row r="1004" spans="1:7" ht="12.75" customHeight="1" x14ac:dyDescent="0.2">
      <c r="A1004" s="366">
        <v>54721</v>
      </c>
      <c r="B1004" s="367" t="s">
        <v>1848</v>
      </c>
      <c r="C1004" s="368" t="s">
        <v>1849</v>
      </c>
      <c r="D1004" s="372"/>
      <c r="E1004" s="372"/>
      <c r="F1004" s="370" t="str">
        <f t="shared" si="174"/>
        <v>-</v>
      </c>
    </row>
    <row r="1005" spans="1:7" ht="12.75" customHeight="1" x14ac:dyDescent="0.2">
      <c r="A1005" s="366">
        <v>54722</v>
      </c>
      <c r="B1005" s="367" t="s">
        <v>1850</v>
      </c>
      <c r="C1005" s="368" t="s">
        <v>1851</v>
      </c>
      <c r="D1005" s="372"/>
      <c r="E1005" s="372"/>
      <c r="F1005" s="370" t="str">
        <f t="shared" si="174"/>
        <v>-</v>
      </c>
    </row>
    <row r="1006" spans="1:7" ht="12.75" customHeight="1" x14ac:dyDescent="0.2">
      <c r="A1006" s="366">
        <v>54731</v>
      </c>
      <c r="B1006" s="367" t="s">
        <v>1852</v>
      </c>
      <c r="C1006" s="368" t="s">
        <v>1853</v>
      </c>
      <c r="D1006" s="372"/>
      <c r="E1006" s="372"/>
      <c r="F1006" s="370" t="str">
        <f t="shared" si="174"/>
        <v>-</v>
      </c>
    </row>
    <row r="1007" spans="1:7" ht="12.75" customHeight="1" x14ac:dyDescent="0.2">
      <c r="A1007" s="366">
        <v>54732</v>
      </c>
      <c r="B1007" s="367" t="s">
        <v>1854</v>
      </c>
      <c r="C1007" s="368" t="s">
        <v>1855</v>
      </c>
      <c r="D1007" s="372"/>
      <c r="E1007" s="372"/>
      <c r="F1007" s="370" t="str">
        <f t="shared" si="174"/>
        <v>-</v>
      </c>
    </row>
    <row r="1008" spans="1:7" ht="12.75" customHeight="1" x14ac:dyDescent="0.2">
      <c r="A1008" s="366">
        <v>54741</v>
      </c>
      <c r="B1008" s="367" t="s">
        <v>1856</v>
      </c>
      <c r="C1008" s="368" t="s">
        <v>1857</v>
      </c>
      <c r="D1008" s="372"/>
      <c r="E1008" s="372"/>
      <c r="F1008" s="370" t="str">
        <f t="shared" si="174"/>
        <v>-</v>
      </c>
    </row>
    <row r="1009" spans="1:7" ht="12.75" customHeight="1" x14ac:dyDescent="0.2">
      <c r="A1009" s="366">
        <v>54742</v>
      </c>
      <c r="B1009" s="367" t="s">
        <v>1858</v>
      </c>
      <c r="C1009" s="368" t="s">
        <v>1859</v>
      </c>
      <c r="D1009" s="372"/>
      <c r="E1009" s="372"/>
      <c r="F1009" s="370" t="str">
        <f t="shared" si="174"/>
        <v>-</v>
      </c>
    </row>
    <row r="1010" spans="1:7" ht="24" x14ac:dyDescent="0.2">
      <c r="A1010" s="366">
        <v>54751</v>
      </c>
      <c r="B1010" s="367" t="s">
        <v>1860</v>
      </c>
      <c r="C1010" s="368" t="s">
        <v>1861</v>
      </c>
      <c r="D1010" s="372"/>
      <c r="E1010" s="372"/>
      <c r="F1010" s="370" t="str">
        <f t="shared" si="174"/>
        <v>-</v>
      </c>
    </row>
    <row r="1011" spans="1:7" ht="24" x14ac:dyDescent="0.2">
      <c r="A1011" s="366">
        <v>54752</v>
      </c>
      <c r="B1011" s="367" t="s">
        <v>1862</v>
      </c>
      <c r="C1011" s="368" t="s">
        <v>1863</v>
      </c>
      <c r="D1011" s="372"/>
      <c r="E1011" s="372"/>
      <c r="F1011" s="370" t="str">
        <f t="shared" si="174"/>
        <v>-</v>
      </c>
    </row>
    <row r="1012" spans="1:7" ht="24" x14ac:dyDescent="0.2">
      <c r="A1012" s="366">
        <v>54761</v>
      </c>
      <c r="B1012" s="367" t="s">
        <v>1864</v>
      </c>
      <c r="C1012" s="368" t="s">
        <v>1865</v>
      </c>
      <c r="D1012" s="372"/>
      <c r="E1012" s="372"/>
      <c r="F1012" s="370" t="str">
        <f t="shared" si="174"/>
        <v>-</v>
      </c>
    </row>
    <row r="1013" spans="1:7" ht="24" x14ac:dyDescent="0.2">
      <c r="A1013" s="366">
        <v>54762</v>
      </c>
      <c r="B1013" s="367" t="s">
        <v>1866</v>
      </c>
      <c r="C1013" s="368" t="s">
        <v>1867</v>
      </c>
      <c r="D1013" s="372"/>
      <c r="E1013" s="372"/>
      <c r="F1013" s="370" t="str">
        <f t="shared" si="174"/>
        <v>-</v>
      </c>
    </row>
    <row r="1014" spans="1:7" ht="24" x14ac:dyDescent="0.2">
      <c r="A1014" s="366">
        <v>54771</v>
      </c>
      <c r="B1014" s="367" t="s">
        <v>3145</v>
      </c>
      <c r="C1014" s="368" t="s">
        <v>1868</v>
      </c>
      <c r="D1014" s="372"/>
      <c r="E1014" s="372"/>
      <c r="F1014" s="370" t="str">
        <f t="shared" si="174"/>
        <v>-</v>
      </c>
      <c r="G1014" s="371" t="s">
        <v>2970</v>
      </c>
    </row>
    <row r="1015" spans="1:7" ht="24" x14ac:dyDescent="0.2">
      <c r="A1015" s="366">
        <v>54772</v>
      </c>
      <c r="B1015" s="367" t="s">
        <v>3146</v>
      </c>
      <c r="C1015" s="368" t="s">
        <v>1869</v>
      </c>
      <c r="D1015" s="372"/>
      <c r="E1015" s="372"/>
      <c r="F1015" s="370" t="str">
        <f t="shared" si="174"/>
        <v>-</v>
      </c>
      <c r="G1015" s="371" t="s">
        <v>2970</v>
      </c>
    </row>
    <row r="1016" spans="1:7" ht="24" x14ac:dyDescent="0.2">
      <c r="A1016" s="382">
        <v>55312</v>
      </c>
      <c r="B1016" s="367" t="s">
        <v>1870</v>
      </c>
      <c r="C1016" s="384" t="s">
        <v>1871</v>
      </c>
      <c r="D1016" s="385"/>
      <c r="E1016" s="385"/>
      <c r="F1016" s="386" t="str">
        <f t="shared" si="174"/>
        <v>-</v>
      </c>
    </row>
    <row r="1017" spans="1:7" ht="20.100000000000001" customHeight="1" x14ac:dyDescent="0.2">
      <c r="A1017" s="466" t="s">
        <v>1872</v>
      </c>
      <c r="B1017" s="467"/>
      <c r="C1017" s="399"/>
      <c r="D1017" s="400"/>
      <c r="E1017" s="400"/>
      <c r="F1017" s="401"/>
    </row>
    <row r="1018" spans="1:7" ht="39" customHeight="1" x14ac:dyDescent="0.2">
      <c r="A1018" s="402" t="s">
        <v>1873</v>
      </c>
      <c r="B1018" s="403" t="s">
        <v>16</v>
      </c>
      <c r="C1018" s="404" t="s">
        <v>17</v>
      </c>
      <c r="D1018" s="405" t="s">
        <v>1874</v>
      </c>
      <c r="E1018" s="406" t="s">
        <v>25</v>
      </c>
      <c r="F1018" s="405" t="s">
        <v>31</v>
      </c>
    </row>
    <row r="1019" spans="1:7" ht="36" x14ac:dyDescent="0.2">
      <c r="A1019" s="407" t="s">
        <v>1875</v>
      </c>
      <c r="B1019" s="408" t="s">
        <v>1876</v>
      </c>
      <c r="C1019" s="409" t="s">
        <v>1877</v>
      </c>
      <c r="D1019" s="410"/>
      <c r="E1019" s="410"/>
      <c r="F1019" s="370" t="str">
        <f t="shared" ref="F1019:F1026" si="175">IF(D1019&lt;&gt;0,IF(E1019/D1019&gt;=100,"&gt;&gt;100",E1019/D1019*100),"-")</f>
        <v>-</v>
      </c>
    </row>
    <row r="1020" spans="1:7" ht="24" x14ac:dyDescent="0.2">
      <c r="A1020" s="366" t="s">
        <v>1878</v>
      </c>
      <c r="B1020" s="367" t="s">
        <v>3147</v>
      </c>
      <c r="C1020" s="368" t="s">
        <v>1878</v>
      </c>
      <c r="D1020" s="411"/>
      <c r="E1020" s="411"/>
      <c r="F1020" s="370" t="str">
        <f t="shared" si="175"/>
        <v>-</v>
      </c>
      <c r="G1020" s="371" t="s">
        <v>2970</v>
      </c>
    </row>
    <row r="1021" spans="1:7" ht="24" x14ac:dyDescent="0.2">
      <c r="A1021" s="366" t="s">
        <v>1879</v>
      </c>
      <c r="B1021" s="367" t="s">
        <v>3148</v>
      </c>
      <c r="C1021" s="368" t="s">
        <v>1879</v>
      </c>
      <c r="D1021" s="411"/>
      <c r="E1021" s="411"/>
      <c r="F1021" s="370" t="str">
        <f t="shared" si="175"/>
        <v>-</v>
      </c>
      <c r="G1021" s="371" t="s">
        <v>2970</v>
      </c>
    </row>
    <row r="1022" spans="1:7" ht="24" x14ac:dyDescent="0.2">
      <c r="A1022" s="366">
        <v>26454</v>
      </c>
      <c r="B1022" s="367" t="s">
        <v>1880</v>
      </c>
      <c r="C1022" s="368" t="s">
        <v>1881</v>
      </c>
      <c r="D1022" s="411"/>
      <c r="E1022" s="411"/>
      <c r="F1022" s="370" t="str">
        <f t="shared" si="175"/>
        <v>-</v>
      </c>
    </row>
    <row r="1023" spans="1:7" ht="12.75" customHeight="1" x14ac:dyDescent="0.2">
      <c r="A1023" s="366" t="s">
        <v>1882</v>
      </c>
      <c r="B1023" s="367" t="s">
        <v>3149</v>
      </c>
      <c r="C1023" s="368" t="s">
        <v>1882</v>
      </c>
      <c r="D1023" s="411"/>
      <c r="E1023" s="411"/>
      <c r="F1023" s="370" t="str">
        <f t="shared" si="175"/>
        <v>-</v>
      </c>
      <c r="G1023" s="371" t="s">
        <v>2970</v>
      </c>
    </row>
    <row r="1024" spans="1:7" ht="36" x14ac:dyDescent="0.2">
      <c r="A1024" s="366" t="s">
        <v>1883</v>
      </c>
      <c r="B1024" s="367" t="s">
        <v>1884</v>
      </c>
      <c r="C1024" s="368" t="s">
        <v>1885</v>
      </c>
      <c r="D1024" s="411"/>
      <c r="E1024" s="411"/>
      <c r="F1024" s="370" t="str">
        <f t="shared" si="175"/>
        <v>-</v>
      </c>
    </row>
    <row r="1025" spans="1:7" ht="12.75" customHeight="1" x14ac:dyDescent="0.2">
      <c r="A1025" s="366" t="s">
        <v>1886</v>
      </c>
      <c r="B1025" s="367" t="s">
        <v>3150</v>
      </c>
      <c r="C1025" s="368" t="s">
        <v>1886</v>
      </c>
      <c r="D1025" s="411"/>
      <c r="E1025" s="411"/>
      <c r="F1025" s="370" t="str">
        <f t="shared" si="175"/>
        <v>-</v>
      </c>
      <c r="G1025" s="371" t="s">
        <v>2970</v>
      </c>
    </row>
    <row r="1026" spans="1:7" ht="24" x14ac:dyDescent="0.2">
      <c r="A1026" s="382">
        <v>26534</v>
      </c>
      <c r="B1026" s="383" t="s">
        <v>1887</v>
      </c>
      <c r="C1026" s="384" t="s">
        <v>1888</v>
      </c>
      <c r="D1026" s="412"/>
      <c r="E1026" s="412"/>
      <c r="F1026" s="386" t="str">
        <f t="shared" si="175"/>
        <v>-</v>
      </c>
    </row>
    <row r="1027" spans="1:7" ht="15" customHeight="1" x14ac:dyDescent="0.2">
      <c r="A1027" s="413"/>
      <c r="B1027" s="414"/>
      <c r="C1027" s="415"/>
      <c r="D1027" s="416"/>
      <c r="E1027" s="416"/>
      <c r="F1027" s="416"/>
    </row>
    <row r="1028" spans="1:7" ht="15" customHeight="1" x14ac:dyDescent="0.2">
      <c r="A1028" s="413"/>
      <c r="B1028" s="414"/>
      <c r="C1028" s="415"/>
      <c r="D1028" s="460"/>
      <c r="E1028" s="461"/>
      <c r="F1028" s="416"/>
    </row>
    <row r="1029" spans="1:7" ht="15" customHeight="1" x14ac:dyDescent="0.2">
      <c r="A1029" s="413"/>
      <c r="B1029" s="414"/>
      <c r="C1029" s="415"/>
      <c r="D1029" s="460"/>
      <c r="E1029" s="461"/>
      <c r="F1029" s="416"/>
    </row>
    <row r="1030" spans="1:7" ht="15" customHeight="1" x14ac:dyDescent="0.2">
      <c r="A1030" s="413"/>
      <c r="B1030" s="414"/>
      <c r="C1030" s="415"/>
      <c r="D1030" s="416"/>
      <c r="E1030" s="416"/>
      <c r="F1030" s="416"/>
    </row>
    <row r="1031" spans="1:7" ht="15" customHeight="1" x14ac:dyDescent="0.2">
      <c r="A1031" s="413"/>
      <c r="B1031" s="414"/>
      <c r="C1031" s="415"/>
      <c r="D1031" s="416"/>
      <c r="E1031" s="416"/>
      <c r="F1031" s="416"/>
    </row>
    <row r="1032" spans="1:7" ht="15" customHeight="1" x14ac:dyDescent="0.2">
      <c r="A1032" s="413"/>
      <c r="B1032" s="414"/>
      <c r="C1032" s="415"/>
      <c r="D1032" s="416"/>
      <c r="E1032" s="416"/>
      <c r="F1032" s="416"/>
    </row>
    <row r="1033" spans="1:7" ht="15" customHeight="1" x14ac:dyDescent="0.2">
      <c r="A1033" s="413"/>
      <c r="B1033" s="414"/>
      <c r="C1033" s="415"/>
      <c r="D1033" s="416"/>
      <c r="E1033" s="416"/>
      <c r="F1033" s="416"/>
    </row>
    <row r="1034" spans="1:7" ht="15" customHeight="1" x14ac:dyDescent="0.2">
      <c r="A1034" s="413"/>
      <c r="B1034" s="414"/>
      <c r="C1034" s="415"/>
      <c r="D1034" s="416"/>
      <c r="E1034" s="416"/>
      <c r="F1034" s="416"/>
    </row>
    <row r="1035" spans="1:7" ht="15" customHeight="1" x14ac:dyDescent="0.2">
      <c r="A1035" s="413"/>
      <c r="B1035" s="414"/>
      <c r="C1035" s="415"/>
      <c r="D1035" s="416"/>
      <c r="E1035" s="416"/>
      <c r="F1035" s="416"/>
    </row>
    <row r="1036" spans="1:7" ht="15" customHeight="1" x14ac:dyDescent="0.2">
      <c r="A1036" s="413"/>
      <c r="B1036" s="414"/>
      <c r="C1036" s="415"/>
      <c r="D1036" s="416"/>
      <c r="E1036" s="416"/>
      <c r="F1036" s="416"/>
    </row>
    <row r="1037" spans="1:7" ht="15" customHeight="1" x14ac:dyDescent="0.2">
      <c r="A1037" s="413"/>
      <c r="B1037" s="414"/>
      <c r="C1037" s="415"/>
      <c r="D1037" s="416"/>
      <c r="E1037" s="416"/>
      <c r="F1037" s="416"/>
    </row>
    <row r="1038" spans="1:7" ht="15" customHeight="1" x14ac:dyDescent="0.2">
      <c r="A1038" s="413"/>
      <c r="B1038" s="414"/>
      <c r="C1038" s="415"/>
      <c r="D1038" s="416"/>
      <c r="E1038" s="416"/>
      <c r="F1038" s="416"/>
    </row>
    <row r="1039" spans="1:7" ht="15" customHeight="1" x14ac:dyDescent="0.2">
      <c r="A1039" s="413"/>
      <c r="B1039" s="414"/>
      <c r="C1039" s="415"/>
      <c r="D1039" s="416"/>
      <c r="E1039" s="416"/>
      <c r="F1039" s="416"/>
    </row>
    <row r="1040" spans="1:7" ht="15" customHeight="1" x14ac:dyDescent="0.2">
      <c r="A1040" s="413"/>
      <c r="B1040" s="414"/>
      <c r="C1040" s="415"/>
      <c r="D1040" s="416"/>
      <c r="E1040" s="416"/>
      <c r="F1040" s="416"/>
    </row>
    <row r="1041" spans="1:6" ht="15" customHeight="1" x14ac:dyDescent="0.2">
      <c r="A1041" s="413"/>
      <c r="B1041" s="414"/>
      <c r="C1041" s="415"/>
      <c r="D1041" s="416"/>
      <c r="E1041" s="416"/>
      <c r="F1041" s="416"/>
    </row>
    <row r="1042" spans="1:6" ht="15" customHeight="1" x14ac:dyDescent="0.2">
      <c r="A1042" s="413"/>
      <c r="B1042" s="414"/>
      <c r="C1042" s="415"/>
      <c r="D1042" s="416"/>
      <c r="E1042" s="416"/>
      <c r="F1042" s="416"/>
    </row>
    <row r="1043" spans="1:6" ht="15" customHeight="1" x14ac:dyDescent="0.2">
      <c r="A1043" s="413"/>
      <c r="B1043" s="414"/>
      <c r="C1043" s="415"/>
      <c r="D1043" s="416"/>
      <c r="E1043" s="416"/>
      <c r="F1043" s="416"/>
    </row>
    <row r="1044" spans="1:6" ht="15" customHeight="1" x14ac:dyDescent="0.2">
      <c r="A1044" s="413"/>
      <c r="B1044" s="414"/>
      <c r="C1044" s="415"/>
      <c r="D1044" s="416"/>
      <c r="E1044" s="416"/>
      <c r="F1044" s="416"/>
    </row>
    <row r="1045" spans="1:6" ht="15" customHeight="1" x14ac:dyDescent="0.2">
      <c r="A1045" s="413"/>
      <c r="B1045" s="414"/>
      <c r="C1045" s="415"/>
      <c r="D1045" s="416"/>
      <c r="E1045" s="416"/>
      <c r="F1045" s="416"/>
    </row>
    <row r="1046" spans="1:6" ht="15" customHeight="1" x14ac:dyDescent="0.2">
      <c r="A1046" s="413"/>
      <c r="B1046" s="414"/>
      <c r="C1046" s="415"/>
      <c r="D1046" s="416"/>
      <c r="E1046" s="416"/>
      <c r="F1046" s="416"/>
    </row>
    <row r="1047" spans="1:6" ht="15" customHeight="1" x14ac:dyDescent="0.2">
      <c r="A1047" s="413"/>
      <c r="B1047" s="414"/>
      <c r="C1047" s="415"/>
      <c r="D1047" s="416"/>
      <c r="E1047" s="416"/>
      <c r="F1047" s="416"/>
    </row>
    <row r="1048" spans="1:6" ht="15" customHeight="1" x14ac:dyDescent="0.2">
      <c r="A1048" s="413"/>
      <c r="B1048" s="414"/>
      <c r="C1048" s="415"/>
      <c r="D1048" s="416"/>
      <c r="E1048" s="416"/>
      <c r="F1048" s="416"/>
    </row>
    <row r="1049" spans="1:6" ht="15" customHeight="1" x14ac:dyDescent="0.2">
      <c r="A1049" s="413"/>
      <c r="B1049" s="414"/>
      <c r="C1049" s="415"/>
      <c r="D1049" s="416"/>
      <c r="E1049" s="416"/>
      <c r="F1049" s="416"/>
    </row>
    <row r="1050" spans="1:6" ht="15" customHeight="1" x14ac:dyDescent="0.2">
      <c r="A1050" s="413"/>
      <c r="B1050" s="414"/>
      <c r="C1050" s="415"/>
      <c r="D1050" s="416"/>
      <c r="E1050" s="416"/>
      <c r="F1050" s="416"/>
    </row>
    <row r="1051" spans="1:6" ht="15" customHeight="1" x14ac:dyDescent="0.2">
      <c r="A1051" s="413"/>
      <c r="B1051" s="414"/>
      <c r="C1051" s="415"/>
      <c r="D1051" s="416"/>
      <c r="E1051" s="416"/>
      <c r="F1051" s="416"/>
    </row>
    <row r="1052" spans="1:6" ht="15" customHeight="1" x14ac:dyDescent="0.2">
      <c r="A1052" s="413"/>
      <c r="B1052" s="414"/>
      <c r="C1052" s="415"/>
      <c r="D1052" s="416"/>
      <c r="E1052" s="416"/>
      <c r="F1052" s="416"/>
    </row>
    <row r="1053" spans="1:6" ht="15" customHeight="1" x14ac:dyDescent="0.2">
      <c r="A1053" s="413"/>
      <c r="B1053" s="414"/>
      <c r="C1053" s="415"/>
      <c r="D1053" s="416"/>
      <c r="E1053" s="416"/>
      <c r="F1053" s="416"/>
    </row>
    <row r="1054" spans="1:6" ht="15" customHeight="1" x14ac:dyDescent="0.2">
      <c r="A1054" s="413"/>
      <c r="B1054" s="414"/>
      <c r="C1054" s="415"/>
      <c r="D1054" s="416"/>
      <c r="E1054" s="416"/>
      <c r="F1054" s="416"/>
    </row>
    <row r="1055" spans="1:6" ht="15" customHeight="1" x14ac:dyDescent="0.2">
      <c r="A1055" s="413"/>
      <c r="B1055" s="414"/>
      <c r="C1055" s="415"/>
      <c r="D1055" s="416"/>
      <c r="E1055" s="416"/>
      <c r="F1055" s="416"/>
    </row>
    <row r="1056" spans="1:6" ht="15" customHeight="1" x14ac:dyDescent="0.2">
      <c r="A1056" s="413"/>
      <c r="B1056" s="414"/>
      <c r="C1056" s="415"/>
      <c r="D1056" s="416"/>
      <c r="E1056" s="416"/>
      <c r="F1056" s="416"/>
    </row>
    <row r="1057" spans="1:6" ht="15" customHeight="1" x14ac:dyDescent="0.2">
      <c r="A1057" s="413"/>
      <c r="B1057" s="414"/>
      <c r="C1057" s="415"/>
      <c r="D1057" s="416"/>
      <c r="E1057" s="416"/>
      <c r="F1057" s="416"/>
    </row>
    <row r="1058" spans="1:6" ht="15" customHeight="1" x14ac:dyDescent="0.2">
      <c r="A1058" s="413"/>
      <c r="B1058" s="414"/>
      <c r="C1058" s="415"/>
      <c r="D1058" s="416"/>
      <c r="E1058" s="416"/>
      <c r="F1058" s="416"/>
    </row>
    <row r="1059" spans="1:6" ht="15" customHeight="1" x14ac:dyDescent="0.2">
      <c r="A1059" s="413"/>
      <c r="B1059" s="414"/>
      <c r="C1059" s="415"/>
      <c r="D1059" s="416"/>
      <c r="E1059" s="416"/>
      <c r="F1059" s="416"/>
    </row>
  </sheetData>
  <protectedRanges>
    <protectedRange algorithmName="SHA-512" hashValue="R8frfBQ/MhInQYm+jLEgMwgPwCkrGPIUaxyIFLRSCn/+fIsUU6bmJDax/r7gTh2PEAEvgODYwg0rRRjqSM/oww==" saltValue="tbZzHO5lCNHCDH5y3XGZag==" spinCount="100000" sqref="A1:XFD2 A15:XFD28 A9:A14 C9:XFD14 A3:F3 H3:XFD3 A4:XFD8 A29:F595 H29:XFD1048576 A1026:F1048576 A1020:A1025 C1020:F1025 A701:F707 A686:A700 C686:F700 A709:F727 A708 C708:F708 A731:F781 A728:A730 C728:F730 A800:F804 A782:A799 C782:F799 A822:F831 A805:A821 C805:F821 A833:F840 A832 C832:F832 A842:F904 A841 C841:F841 A907:F913 A905:A906 C905:F906 A931:F945 A914:A930 C914:F930 A948:F973 A946:A947 C946:F947 A986:F988 A974:A985 C974:F985 A999:F1014 A989:A998 C989:F998 A1017:F1019 A1015:A1016 C1015:F1016 A597:F685 A596 C596:F596 G542:G1048576 G30:G540" name="Range1"/>
    <protectedRange algorithmName="SHA-512" hashValue="R8frfBQ/MhInQYm+jLEgMwgPwCkrGPIUaxyIFLRSCn/+fIsUU6bmJDax/r7gTh2PEAEvgODYwg0rRRjqSM/oww==" saltValue="tbZzHO5lCNHCDH5y3XGZag==" spinCount="100000" sqref="B9:B14" name="Range1_1"/>
    <protectedRange algorithmName="SHA-512" hashValue="R8frfBQ/MhInQYm+jLEgMwgPwCkrGPIUaxyIFLRSCn/+fIsUU6bmJDax/r7gTh2PEAEvgODYwg0rRRjqSM/oww==" saltValue="tbZzHO5lCNHCDH5y3XGZag==" spinCount="100000" sqref="B1020" name="Range1_3"/>
    <protectedRange algorithmName="SHA-512" hashValue="R8frfBQ/MhInQYm+jLEgMwgPwCkrGPIUaxyIFLRSCn/+fIsUU6bmJDax/r7gTh2PEAEvgODYwg0rRRjqSM/oww==" saltValue="tbZzHO5lCNHCDH5y3XGZag==" spinCount="100000" sqref="B1021:B1025" name="Range1_4"/>
    <protectedRange algorithmName="SHA-512" hashValue="R8frfBQ/MhInQYm+jLEgMwgPwCkrGPIUaxyIFLRSCn/+fIsUU6bmJDax/r7gTh2PEAEvgODYwg0rRRjqSM/oww==" saltValue="tbZzHO5lCNHCDH5y3XGZag==" spinCount="100000" sqref="B686:B700" name="Range1_5"/>
    <protectedRange algorithmName="SHA-512" hashValue="R8frfBQ/MhInQYm+jLEgMwgPwCkrGPIUaxyIFLRSCn/+fIsUU6bmJDax/r7gTh2PEAEvgODYwg0rRRjqSM/oww==" saltValue="tbZzHO5lCNHCDH5y3XGZag==" spinCount="100000" sqref="B708" name="Range1_6"/>
    <protectedRange algorithmName="SHA-512" hashValue="R8frfBQ/MhInQYm+jLEgMwgPwCkrGPIUaxyIFLRSCn/+fIsUU6bmJDax/r7gTh2PEAEvgODYwg0rRRjqSM/oww==" saltValue="tbZzHO5lCNHCDH5y3XGZag==" spinCount="100000" sqref="B728:B730" name="Range1_7"/>
    <protectedRange algorithmName="SHA-512" hashValue="R8frfBQ/MhInQYm+jLEgMwgPwCkrGPIUaxyIFLRSCn/+fIsUU6bmJDax/r7gTh2PEAEvgODYwg0rRRjqSM/oww==" saltValue="tbZzHO5lCNHCDH5y3XGZag==" spinCount="100000" sqref="B782:B799" name="Range1_8"/>
    <protectedRange algorithmName="SHA-512" hashValue="R8frfBQ/MhInQYm+jLEgMwgPwCkrGPIUaxyIFLRSCn/+fIsUU6bmJDax/r7gTh2PEAEvgODYwg0rRRjqSM/oww==" saltValue="tbZzHO5lCNHCDH5y3XGZag==" spinCount="100000" sqref="B805:B821" name="Range1_9"/>
    <protectedRange algorithmName="SHA-512" hashValue="R8frfBQ/MhInQYm+jLEgMwgPwCkrGPIUaxyIFLRSCn/+fIsUU6bmJDax/r7gTh2PEAEvgODYwg0rRRjqSM/oww==" saltValue="tbZzHO5lCNHCDH5y3XGZag==" spinCount="100000" sqref="B832" name="Range1_10"/>
    <protectedRange algorithmName="SHA-512" hashValue="R8frfBQ/MhInQYm+jLEgMwgPwCkrGPIUaxyIFLRSCn/+fIsUU6bmJDax/r7gTh2PEAEvgODYwg0rRRjqSM/oww==" saltValue="tbZzHO5lCNHCDH5y3XGZag==" spinCount="100000" sqref="B841" name="Range1_11"/>
    <protectedRange algorithmName="SHA-512" hashValue="R8frfBQ/MhInQYm+jLEgMwgPwCkrGPIUaxyIFLRSCn/+fIsUU6bmJDax/r7gTh2PEAEvgODYwg0rRRjqSM/oww==" saltValue="tbZzHO5lCNHCDH5y3XGZag==" spinCount="100000" sqref="B905:B906" name="Range1_12"/>
    <protectedRange algorithmName="SHA-512" hashValue="R8frfBQ/MhInQYm+jLEgMwgPwCkrGPIUaxyIFLRSCn/+fIsUU6bmJDax/r7gTh2PEAEvgODYwg0rRRjqSM/oww==" saltValue="tbZzHO5lCNHCDH5y3XGZag==" spinCount="100000" sqref="B914:B930" name="Range1_13"/>
    <protectedRange algorithmName="SHA-512" hashValue="R8frfBQ/MhInQYm+jLEgMwgPwCkrGPIUaxyIFLRSCn/+fIsUU6bmJDax/r7gTh2PEAEvgODYwg0rRRjqSM/oww==" saltValue="tbZzHO5lCNHCDH5y3XGZag==" spinCount="100000" sqref="B946:B947" name="Range1_14"/>
    <protectedRange algorithmName="SHA-512" hashValue="R8frfBQ/MhInQYm+jLEgMwgPwCkrGPIUaxyIFLRSCn/+fIsUU6bmJDax/r7gTh2PEAEvgODYwg0rRRjqSM/oww==" saltValue="tbZzHO5lCNHCDH5y3XGZag==" spinCount="100000" sqref="B974:B985" name="Range1_15"/>
    <protectedRange algorithmName="SHA-512" hashValue="R8frfBQ/MhInQYm+jLEgMwgPwCkrGPIUaxyIFLRSCn/+fIsUU6bmJDax/r7gTh2PEAEvgODYwg0rRRjqSM/oww==" saltValue="tbZzHO5lCNHCDH5y3XGZag==" spinCount="100000" sqref="B989:B998" name="Range1_16"/>
    <protectedRange algorithmName="SHA-512" hashValue="R8frfBQ/MhInQYm+jLEgMwgPwCkrGPIUaxyIFLRSCn/+fIsUU6bmJDax/r7gTh2PEAEvgODYwg0rRRjqSM/oww==" saltValue="tbZzHO5lCNHCDH5y3XGZag==" spinCount="100000" sqref="B1015:B1016" name="Range1_17"/>
    <protectedRange algorithmName="SHA-512" hashValue="R8frfBQ/MhInQYm+jLEgMwgPwCkrGPIUaxyIFLRSCn/+fIsUU6bmJDax/r7gTh2PEAEvgODYwg0rRRjqSM/oww==" saltValue="tbZzHO5lCNHCDH5y3XGZag==" spinCount="100000" sqref="B596" name="Range1_2"/>
  </protectedRanges>
  <mergeCells count="8">
    <mergeCell ref="D1028:E1028"/>
    <mergeCell ref="D1029:E1029"/>
    <mergeCell ref="A2:F2"/>
    <mergeCell ref="A5:B5"/>
    <mergeCell ref="A308:B308"/>
    <mergeCell ref="A430:B430"/>
    <mergeCell ref="A659:B659"/>
    <mergeCell ref="A1017:B1017"/>
  </mergeCells>
  <conditionalFormatting sqref="D6:E7 D9:E16 D18:E189 D191:E193 D195:E670 D672:E672 D674:E674 D676:E717 D722:E728 D731:E749 D752:E1016">
    <cfRule type="cellIs" dxfId="41" priority="9" operator="lessThan">
      <formula>-0.001</formula>
    </cfRule>
  </conditionalFormatting>
  <conditionalFormatting sqref="D194:E194">
    <cfRule type="cellIs" dxfId="40" priority="8" operator="lessThan">
      <formula>-0.001</formula>
    </cfRule>
  </conditionalFormatting>
  <conditionalFormatting sqref="D190:E190">
    <cfRule type="cellIs" dxfId="39" priority="7" operator="lessThan">
      <formula>-0.001</formula>
    </cfRule>
  </conditionalFormatting>
  <conditionalFormatting sqref="D671:E671">
    <cfRule type="cellIs" dxfId="38" priority="6" operator="lessThan">
      <formula>-0.001</formula>
    </cfRule>
  </conditionalFormatting>
  <conditionalFormatting sqref="D673:E673">
    <cfRule type="cellIs" dxfId="37" priority="5" operator="lessThan">
      <formula>-0.001</formula>
    </cfRule>
  </conditionalFormatting>
  <conditionalFormatting sqref="D675:E675">
    <cfRule type="cellIs" dxfId="36" priority="4" operator="lessThan">
      <formula>-0.001</formula>
    </cfRule>
  </conditionalFormatting>
  <conditionalFormatting sqref="D718:E721">
    <cfRule type="cellIs" dxfId="35" priority="3" operator="lessThan">
      <formula>-0.001</formula>
    </cfRule>
  </conditionalFormatting>
  <conditionalFormatting sqref="D729:E730">
    <cfRule type="cellIs" dxfId="34" priority="2" operator="lessThan">
      <formula>-0.001</formula>
    </cfRule>
  </conditionalFormatting>
  <conditionalFormatting sqref="D750:E751">
    <cfRule type="cellIs" dxfId="33" priority="1" operator="lessThan">
      <formula>-0.001</formula>
    </cfRule>
  </conditionalFormatting>
  <dataValidations count="1">
    <dataValidation type="whole" operator="greaterThanOrEqual" allowBlank="1" showInputMessage="1" showErrorMessage="1" sqref="D664:E667">
      <formula1>0</formula1>
    </dataValidation>
  </dataValidations>
  <pageMargins left="0.25" right="0.25" top="0.75" bottom="0.75" header="0.3" footer="0.3"/>
  <pageSetup paperSize="9" scale="68" orientation="portrait" r:id="rId1"/>
  <headerFooter>
    <oddFooter>&amp;RStranica: &amp;P od &amp;N</oddFooter>
  </headerFooter>
  <rowBreaks count="4" manualBreakCount="4">
    <brk id="296" max="6" man="1"/>
    <brk id="418" max="6" man="1"/>
    <brk id="647" max="6" man="1"/>
    <brk id="99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1"/>
  <sheetViews>
    <sheetView showGridLines="0" zoomScaleNormal="100" workbookViewId="0">
      <selection activeCell="B825" sqref="B825"/>
    </sheetView>
  </sheetViews>
  <sheetFormatPr defaultColWidth="14.42578125" defaultRowHeight="15" customHeight="1" x14ac:dyDescent="0.2"/>
  <cols>
    <col min="1" max="1" width="13.28515625" style="110" customWidth="1"/>
    <col min="2" max="2" width="60.7109375" style="111" customWidth="1"/>
    <col min="3" max="3" width="12.7109375" style="110" customWidth="1"/>
    <col min="4" max="5" width="14.7109375" style="112" customWidth="1"/>
    <col min="6" max="6" width="8.7109375" style="112" customWidth="1"/>
    <col min="7" max="7" width="22" style="53" customWidth="1"/>
    <col min="8" max="11" width="14.42578125" style="53" customWidth="1"/>
    <col min="12" max="16384" width="14.42578125" style="53"/>
  </cols>
  <sheetData>
    <row r="1" spans="1:25" s="54" customFormat="1" ht="50.1" customHeight="1" x14ac:dyDescent="0.2">
      <c r="A1" s="470" t="s">
        <v>29</v>
      </c>
      <c r="B1" s="471"/>
      <c r="C1" s="471"/>
      <c r="D1" s="471"/>
      <c r="E1" s="471"/>
      <c r="F1" s="471"/>
    </row>
    <row r="2" spans="1:25" s="54" customFormat="1" ht="48" x14ac:dyDescent="0.2">
      <c r="A2" s="55" t="s">
        <v>30</v>
      </c>
      <c r="B2" s="56" t="s">
        <v>16</v>
      </c>
      <c r="C2" s="57" t="s">
        <v>17</v>
      </c>
      <c r="D2" s="56" t="s">
        <v>20</v>
      </c>
      <c r="E2" s="56" t="s">
        <v>21</v>
      </c>
      <c r="F2" s="58" t="s">
        <v>31</v>
      </c>
      <c r="G2" s="226"/>
    </row>
    <row r="3" spans="1:25" s="65" customFormat="1" ht="12" customHeight="1" x14ac:dyDescent="0.2">
      <c r="A3" s="59">
        <v>1</v>
      </c>
      <c r="B3" s="60">
        <v>2</v>
      </c>
      <c r="C3" s="61" t="s">
        <v>32</v>
      </c>
      <c r="D3" s="62">
        <v>4</v>
      </c>
      <c r="E3" s="62">
        <v>5</v>
      </c>
      <c r="F3" s="63">
        <v>6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20.100000000000001" customHeight="1" x14ac:dyDescent="0.2">
      <c r="A4" s="472" t="s">
        <v>33</v>
      </c>
      <c r="B4" s="473"/>
      <c r="C4" s="66"/>
      <c r="D4" s="67"/>
      <c r="E4" s="67"/>
      <c r="F4" s="68"/>
    </row>
    <row r="5" spans="1:25" ht="12.75" customHeight="1" x14ac:dyDescent="0.2">
      <c r="A5" s="69">
        <v>6</v>
      </c>
      <c r="B5" s="70" t="s">
        <v>34</v>
      </c>
      <c r="C5" s="71" t="s">
        <v>35</v>
      </c>
      <c r="D5" s="72">
        <f>D6+D42+D48+D81+D105+D124+D133+D139</f>
        <v>0</v>
      </c>
      <c r="E5" s="72">
        <f>E6+E42+E48+E81+E105+E124+E133+E139</f>
        <v>0</v>
      </c>
      <c r="F5" s="73" t="str">
        <f t="shared" ref="F5:F131" si="0">IF(D5&lt;&gt;0,IF(E5/D5&gt;=100,"&gt;&gt;100",E5/D5*100),"-")</f>
        <v>-</v>
      </c>
    </row>
    <row r="6" spans="1:25" ht="12.75" customHeight="1" x14ac:dyDescent="0.2">
      <c r="A6" s="69">
        <v>61</v>
      </c>
      <c r="B6" s="70" t="s">
        <v>36</v>
      </c>
      <c r="C6" s="71" t="s">
        <v>37</v>
      </c>
      <c r="D6" s="72">
        <f>D7+D16+D22+D28+D35+D38</f>
        <v>0</v>
      </c>
      <c r="E6" s="72">
        <f>E7+E16+E22+E28+E35+E38</f>
        <v>0</v>
      </c>
      <c r="F6" s="73" t="str">
        <f t="shared" si="0"/>
        <v>-</v>
      </c>
    </row>
    <row r="7" spans="1:25" ht="12.75" customHeight="1" x14ac:dyDescent="0.2">
      <c r="A7" s="69">
        <v>611</v>
      </c>
      <c r="B7" s="70" t="s">
        <v>2797</v>
      </c>
      <c r="C7" s="71" t="s">
        <v>38</v>
      </c>
      <c r="D7" s="72">
        <f>SUM(D8:D13)-D14-D15</f>
        <v>0</v>
      </c>
      <c r="E7" s="72">
        <f t="shared" ref="E7" si="1">SUM(E8:E13)-E14-E15</f>
        <v>0</v>
      </c>
      <c r="F7" s="73" t="str">
        <f t="shared" si="0"/>
        <v>-</v>
      </c>
      <c r="G7" s="74"/>
    </row>
    <row r="8" spans="1:25" ht="12.75" customHeight="1" x14ac:dyDescent="0.2">
      <c r="A8" s="69">
        <v>6111</v>
      </c>
      <c r="B8" s="75" t="s">
        <v>2791</v>
      </c>
      <c r="C8" s="71" t="s">
        <v>39</v>
      </c>
      <c r="D8" s="76"/>
      <c r="E8" s="76"/>
      <c r="F8" s="73" t="str">
        <f t="shared" si="0"/>
        <v>-</v>
      </c>
      <c r="G8" s="74"/>
    </row>
    <row r="9" spans="1:25" ht="12.75" customHeight="1" x14ac:dyDescent="0.2">
      <c r="A9" s="69">
        <v>6112</v>
      </c>
      <c r="B9" s="75" t="s">
        <v>2792</v>
      </c>
      <c r="C9" s="71" t="s">
        <v>40</v>
      </c>
      <c r="D9" s="76"/>
      <c r="E9" s="76"/>
      <c r="F9" s="73" t="str">
        <f t="shared" si="0"/>
        <v>-</v>
      </c>
      <c r="G9" s="74"/>
    </row>
    <row r="10" spans="1:25" ht="12.75" customHeight="1" x14ac:dyDescent="0.2">
      <c r="A10" s="69">
        <v>6113</v>
      </c>
      <c r="B10" s="75" t="s">
        <v>2793</v>
      </c>
      <c r="C10" s="71" t="s">
        <v>41</v>
      </c>
      <c r="D10" s="76"/>
      <c r="E10" s="76"/>
      <c r="F10" s="73" t="str">
        <f t="shared" si="0"/>
        <v>-</v>
      </c>
      <c r="G10" s="74"/>
    </row>
    <row r="11" spans="1:25" ht="12.75" customHeight="1" x14ac:dyDescent="0.2">
      <c r="A11" s="69">
        <v>6114</v>
      </c>
      <c r="B11" s="75" t="s">
        <v>2794</v>
      </c>
      <c r="C11" s="71" t="s">
        <v>42</v>
      </c>
      <c r="D11" s="76"/>
      <c r="E11" s="76"/>
      <c r="F11" s="73" t="str">
        <f t="shared" si="0"/>
        <v>-</v>
      </c>
      <c r="G11" s="74"/>
    </row>
    <row r="12" spans="1:25" ht="12.75" customHeight="1" x14ac:dyDescent="0.2">
      <c r="A12" s="69">
        <v>6115</v>
      </c>
      <c r="B12" s="75" t="s">
        <v>2795</v>
      </c>
      <c r="C12" s="71" t="s">
        <v>43</v>
      </c>
      <c r="D12" s="76"/>
      <c r="E12" s="76"/>
      <c r="F12" s="73" t="str">
        <f t="shared" si="0"/>
        <v>-</v>
      </c>
      <c r="G12" s="74"/>
    </row>
    <row r="13" spans="1:25" ht="12.75" customHeight="1" x14ac:dyDescent="0.2">
      <c r="A13" s="69">
        <v>6116</v>
      </c>
      <c r="B13" s="75" t="s">
        <v>2796</v>
      </c>
      <c r="C13" s="71" t="s">
        <v>44</v>
      </c>
      <c r="D13" s="76"/>
      <c r="E13" s="76"/>
      <c r="F13" s="73" t="str">
        <f t="shared" si="0"/>
        <v>-</v>
      </c>
      <c r="G13" s="74"/>
    </row>
    <row r="14" spans="1:25" ht="12.75" customHeight="1" x14ac:dyDescent="0.2">
      <c r="A14" s="69">
        <v>6117</v>
      </c>
      <c r="B14" s="70" t="s">
        <v>2790</v>
      </c>
      <c r="C14" s="71" t="s">
        <v>45</v>
      </c>
      <c r="D14" s="76"/>
      <c r="E14" s="76"/>
      <c r="F14" s="73" t="str">
        <f t="shared" si="0"/>
        <v>-</v>
      </c>
      <c r="G14" s="74"/>
    </row>
    <row r="15" spans="1:25" ht="12.75" customHeight="1" x14ac:dyDescent="0.2">
      <c r="A15" s="69">
        <v>6119</v>
      </c>
      <c r="B15" s="70" t="s">
        <v>46</v>
      </c>
      <c r="C15" s="71" t="s">
        <v>47</v>
      </c>
      <c r="D15" s="76"/>
      <c r="E15" s="76"/>
      <c r="F15" s="73" t="str">
        <f t="shared" si="0"/>
        <v>-</v>
      </c>
    </row>
    <row r="16" spans="1:25" ht="12.75" customHeight="1" x14ac:dyDescent="0.2">
      <c r="A16" s="69">
        <v>612</v>
      </c>
      <c r="B16" s="70" t="s">
        <v>48</v>
      </c>
      <c r="C16" s="71" t="s">
        <v>49</v>
      </c>
      <c r="D16" s="72">
        <f t="shared" ref="D16:E16" si="2">SUM(D17:D20)-D21</f>
        <v>0</v>
      </c>
      <c r="E16" s="72">
        <f t="shared" si="2"/>
        <v>0</v>
      </c>
      <c r="F16" s="73" t="str">
        <f t="shared" si="0"/>
        <v>-</v>
      </c>
    </row>
    <row r="17" spans="1:7" ht="12.75" customHeight="1" x14ac:dyDescent="0.2">
      <c r="A17" s="69">
        <v>6121</v>
      </c>
      <c r="B17" s="70" t="s">
        <v>50</v>
      </c>
      <c r="C17" s="71" t="s">
        <v>51</v>
      </c>
      <c r="D17" s="76"/>
      <c r="E17" s="76"/>
      <c r="F17" s="73" t="str">
        <f t="shared" si="0"/>
        <v>-</v>
      </c>
    </row>
    <row r="18" spans="1:7" ht="12.75" customHeight="1" x14ac:dyDescent="0.2">
      <c r="A18" s="69">
        <v>6122</v>
      </c>
      <c r="B18" s="70" t="s">
        <v>52</v>
      </c>
      <c r="C18" s="71" t="s">
        <v>53</v>
      </c>
      <c r="D18" s="76"/>
      <c r="E18" s="76"/>
      <c r="F18" s="73" t="str">
        <f t="shared" si="0"/>
        <v>-</v>
      </c>
    </row>
    <row r="19" spans="1:7" ht="12.75" customHeight="1" x14ac:dyDescent="0.2">
      <c r="A19" s="69">
        <v>6123</v>
      </c>
      <c r="B19" s="77" t="s">
        <v>54</v>
      </c>
      <c r="C19" s="71" t="s">
        <v>55</v>
      </c>
      <c r="D19" s="76"/>
      <c r="E19" s="76"/>
      <c r="F19" s="73" t="str">
        <f t="shared" si="0"/>
        <v>-</v>
      </c>
    </row>
    <row r="20" spans="1:7" ht="12.75" customHeight="1" x14ac:dyDescent="0.2">
      <c r="A20" s="69">
        <v>6124</v>
      </c>
      <c r="B20" s="70" t="s">
        <v>56</v>
      </c>
      <c r="C20" s="71" t="s">
        <v>57</v>
      </c>
      <c r="D20" s="76"/>
      <c r="E20" s="76"/>
      <c r="F20" s="73" t="str">
        <f t="shared" si="0"/>
        <v>-</v>
      </c>
    </row>
    <row r="21" spans="1:7" ht="12.75" customHeight="1" x14ac:dyDescent="0.2">
      <c r="A21" s="69">
        <v>6125</v>
      </c>
      <c r="B21" s="70" t="s">
        <v>58</v>
      </c>
      <c r="C21" s="71" t="s">
        <v>59</v>
      </c>
      <c r="D21" s="76"/>
      <c r="E21" s="76"/>
      <c r="F21" s="73" t="str">
        <f t="shared" si="0"/>
        <v>-</v>
      </c>
    </row>
    <row r="22" spans="1:7" ht="12.75" customHeight="1" x14ac:dyDescent="0.2">
      <c r="A22" s="69">
        <v>613</v>
      </c>
      <c r="B22" s="70" t="s">
        <v>60</v>
      </c>
      <c r="C22" s="71" t="s">
        <v>61</v>
      </c>
      <c r="D22" s="72">
        <f t="shared" ref="D22:E22" si="3">SUM(D23:D27)</f>
        <v>0</v>
      </c>
      <c r="E22" s="72">
        <f t="shared" si="3"/>
        <v>0</v>
      </c>
      <c r="F22" s="73" t="str">
        <f t="shared" si="0"/>
        <v>-</v>
      </c>
    </row>
    <row r="23" spans="1:7" ht="12.75" customHeight="1" x14ac:dyDescent="0.2">
      <c r="A23" s="69">
        <v>6131</v>
      </c>
      <c r="B23" s="75" t="s">
        <v>2788</v>
      </c>
      <c r="C23" s="71" t="s">
        <v>62</v>
      </c>
      <c r="D23" s="76"/>
      <c r="E23" s="76"/>
      <c r="F23" s="73" t="str">
        <f t="shared" si="0"/>
        <v>-</v>
      </c>
      <c r="G23" s="74"/>
    </row>
    <row r="24" spans="1:7" ht="12.75" customHeight="1" x14ac:dyDescent="0.2">
      <c r="A24" s="69">
        <v>6132</v>
      </c>
      <c r="B24" s="70" t="s">
        <v>63</v>
      </c>
      <c r="C24" s="71" t="s">
        <v>64</v>
      </c>
      <c r="D24" s="76"/>
      <c r="E24" s="76"/>
      <c r="F24" s="73" t="str">
        <f t="shared" si="0"/>
        <v>-</v>
      </c>
    </row>
    <row r="25" spans="1:7" ht="12.75" customHeight="1" x14ac:dyDescent="0.2">
      <c r="A25" s="69">
        <v>6133</v>
      </c>
      <c r="B25" s="70" t="s">
        <v>65</v>
      </c>
      <c r="C25" s="71" t="s">
        <v>66</v>
      </c>
      <c r="D25" s="76"/>
      <c r="E25" s="76"/>
      <c r="F25" s="73" t="str">
        <f t="shared" si="0"/>
        <v>-</v>
      </c>
    </row>
    <row r="26" spans="1:7" ht="12.75" customHeight="1" x14ac:dyDescent="0.2">
      <c r="A26" s="69">
        <v>6134</v>
      </c>
      <c r="B26" s="70" t="s">
        <v>67</v>
      </c>
      <c r="C26" s="71" t="s">
        <v>68</v>
      </c>
      <c r="D26" s="76"/>
      <c r="E26" s="76"/>
      <c r="F26" s="73" t="str">
        <f t="shared" si="0"/>
        <v>-</v>
      </c>
    </row>
    <row r="27" spans="1:7" ht="12.75" customHeight="1" x14ac:dyDescent="0.2">
      <c r="A27" s="69">
        <v>6135</v>
      </c>
      <c r="B27" s="70" t="s">
        <v>69</v>
      </c>
      <c r="C27" s="71" t="s">
        <v>70</v>
      </c>
      <c r="D27" s="76"/>
      <c r="E27" s="76"/>
      <c r="F27" s="73" t="str">
        <f t="shared" si="0"/>
        <v>-</v>
      </c>
    </row>
    <row r="28" spans="1:7" ht="12.75" customHeight="1" x14ac:dyDescent="0.2">
      <c r="A28" s="69">
        <v>614</v>
      </c>
      <c r="B28" s="75" t="s">
        <v>2789</v>
      </c>
      <c r="C28" s="71" t="s">
        <v>71</v>
      </c>
      <c r="D28" s="72">
        <f>SUM(D29:D34)</f>
        <v>0</v>
      </c>
      <c r="E28" s="72">
        <f>SUM(E29:E34)</f>
        <v>0</v>
      </c>
      <c r="F28" s="73" t="str">
        <f t="shared" si="0"/>
        <v>-</v>
      </c>
      <c r="G28" s="78"/>
    </row>
    <row r="29" spans="1:7" ht="12.75" customHeight="1" x14ac:dyDescent="0.2">
      <c r="A29" s="69">
        <v>6141</v>
      </c>
      <c r="B29" s="70" t="s">
        <v>72</v>
      </c>
      <c r="C29" s="71" t="s">
        <v>73</v>
      </c>
      <c r="D29" s="76"/>
      <c r="E29" s="76"/>
      <c r="F29" s="73" t="str">
        <f t="shared" si="0"/>
        <v>-</v>
      </c>
    </row>
    <row r="30" spans="1:7" ht="12.75" customHeight="1" x14ac:dyDescent="0.2">
      <c r="A30" s="69">
        <v>6142</v>
      </c>
      <c r="B30" s="70" t="s">
        <v>74</v>
      </c>
      <c r="C30" s="71" t="s">
        <v>75</v>
      </c>
      <c r="D30" s="76"/>
      <c r="E30" s="76"/>
      <c r="F30" s="73" t="str">
        <f t="shared" si="0"/>
        <v>-</v>
      </c>
    </row>
    <row r="31" spans="1:7" ht="12.75" customHeight="1" x14ac:dyDescent="0.2">
      <c r="A31" s="69">
        <v>6143</v>
      </c>
      <c r="B31" s="70" t="s">
        <v>76</v>
      </c>
      <c r="C31" s="71" t="s">
        <v>77</v>
      </c>
      <c r="D31" s="76"/>
      <c r="E31" s="76"/>
      <c r="F31" s="73" t="str">
        <f t="shared" si="0"/>
        <v>-</v>
      </c>
    </row>
    <row r="32" spans="1:7" ht="12.75" customHeight="1" x14ac:dyDescent="0.2">
      <c r="A32" s="69">
        <v>6145</v>
      </c>
      <c r="B32" s="70" t="s">
        <v>78</v>
      </c>
      <c r="C32" s="71" t="s">
        <v>79</v>
      </c>
      <c r="D32" s="76"/>
      <c r="E32" s="76"/>
      <c r="F32" s="73" t="str">
        <f t="shared" si="0"/>
        <v>-</v>
      </c>
    </row>
    <row r="33" spans="1:6" ht="12.75" customHeight="1" x14ac:dyDescent="0.2">
      <c r="A33" s="69">
        <v>6146</v>
      </c>
      <c r="B33" s="70" t="s">
        <v>80</v>
      </c>
      <c r="C33" s="71" t="s">
        <v>81</v>
      </c>
      <c r="D33" s="76"/>
      <c r="E33" s="76"/>
      <c r="F33" s="73" t="str">
        <f t="shared" si="0"/>
        <v>-</v>
      </c>
    </row>
    <row r="34" spans="1:6" ht="12.75" customHeight="1" x14ac:dyDescent="0.2">
      <c r="A34" s="69">
        <v>6147</v>
      </c>
      <c r="B34" s="70" t="s">
        <v>82</v>
      </c>
      <c r="C34" s="71" t="s">
        <v>83</v>
      </c>
      <c r="D34" s="76"/>
      <c r="E34" s="76"/>
      <c r="F34" s="73" t="str">
        <f t="shared" si="0"/>
        <v>-</v>
      </c>
    </row>
    <row r="35" spans="1:6" ht="12.75" customHeight="1" x14ac:dyDescent="0.2">
      <c r="A35" s="69">
        <v>615</v>
      </c>
      <c r="B35" s="70" t="s">
        <v>85</v>
      </c>
      <c r="C35" s="71" t="s">
        <v>86</v>
      </c>
      <c r="D35" s="72">
        <f t="shared" ref="D35:E35" si="4">SUM(D36:D37)</f>
        <v>0</v>
      </c>
      <c r="E35" s="72">
        <f t="shared" si="4"/>
        <v>0</v>
      </c>
      <c r="F35" s="73" t="str">
        <f t="shared" si="0"/>
        <v>-</v>
      </c>
    </row>
    <row r="36" spans="1:6" ht="12.75" customHeight="1" x14ac:dyDescent="0.2">
      <c r="A36" s="69">
        <v>6151</v>
      </c>
      <c r="B36" s="70" t="s">
        <v>87</v>
      </c>
      <c r="C36" s="71" t="s">
        <v>88</v>
      </c>
      <c r="D36" s="76"/>
      <c r="E36" s="76"/>
      <c r="F36" s="73" t="str">
        <f t="shared" si="0"/>
        <v>-</v>
      </c>
    </row>
    <row r="37" spans="1:6" ht="12.75" customHeight="1" x14ac:dyDescent="0.2">
      <c r="A37" s="69">
        <v>6152</v>
      </c>
      <c r="B37" s="70" t="s">
        <v>89</v>
      </c>
      <c r="C37" s="71" t="s">
        <v>90</v>
      </c>
      <c r="D37" s="76"/>
      <c r="E37" s="76"/>
      <c r="F37" s="73" t="str">
        <f t="shared" si="0"/>
        <v>-</v>
      </c>
    </row>
    <row r="38" spans="1:6" ht="12.75" customHeight="1" x14ac:dyDescent="0.2">
      <c r="A38" s="69">
        <v>616</v>
      </c>
      <c r="B38" s="70" t="s">
        <v>91</v>
      </c>
      <c r="C38" s="71" t="s">
        <v>92</v>
      </c>
      <c r="D38" s="72">
        <f t="shared" ref="D38:E38" si="5">SUM(D39:D41)</f>
        <v>0</v>
      </c>
      <c r="E38" s="72">
        <f t="shared" si="5"/>
        <v>0</v>
      </c>
      <c r="F38" s="73" t="str">
        <f t="shared" si="0"/>
        <v>-</v>
      </c>
    </row>
    <row r="39" spans="1:6" ht="12.75" customHeight="1" x14ac:dyDescent="0.2">
      <c r="A39" s="69">
        <v>6161</v>
      </c>
      <c r="B39" s="70" t="s">
        <v>93</v>
      </c>
      <c r="C39" s="71" t="s">
        <v>94</v>
      </c>
      <c r="D39" s="76"/>
      <c r="E39" s="76"/>
      <c r="F39" s="73" t="str">
        <f t="shared" si="0"/>
        <v>-</v>
      </c>
    </row>
    <row r="40" spans="1:6" ht="12.75" customHeight="1" x14ac:dyDescent="0.2">
      <c r="A40" s="69">
        <v>6162</v>
      </c>
      <c r="B40" s="70" t="s">
        <v>95</v>
      </c>
      <c r="C40" s="71" t="s">
        <v>96</v>
      </c>
      <c r="D40" s="76"/>
      <c r="E40" s="76"/>
      <c r="F40" s="73" t="str">
        <f t="shared" si="0"/>
        <v>-</v>
      </c>
    </row>
    <row r="41" spans="1:6" ht="12.75" customHeight="1" x14ac:dyDescent="0.2">
      <c r="A41" s="69">
        <v>6163</v>
      </c>
      <c r="B41" s="70" t="s">
        <v>97</v>
      </c>
      <c r="C41" s="71" t="s">
        <v>98</v>
      </c>
      <c r="D41" s="76"/>
      <c r="E41" s="76"/>
      <c r="F41" s="73" t="str">
        <f t="shared" si="0"/>
        <v>-</v>
      </c>
    </row>
    <row r="42" spans="1:6" ht="12.75" customHeight="1" x14ac:dyDescent="0.2">
      <c r="A42" s="69">
        <v>62</v>
      </c>
      <c r="B42" s="70" t="s">
        <v>99</v>
      </c>
      <c r="C42" s="71" t="s">
        <v>100</v>
      </c>
      <c r="D42" s="72">
        <f t="shared" ref="D42:E42" si="6">D43+D46+D47</f>
        <v>0</v>
      </c>
      <c r="E42" s="72">
        <f t="shared" si="6"/>
        <v>0</v>
      </c>
      <c r="F42" s="73" t="str">
        <f t="shared" si="0"/>
        <v>-</v>
      </c>
    </row>
    <row r="43" spans="1:6" ht="12.75" customHeight="1" x14ac:dyDescent="0.2">
      <c r="A43" s="69">
        <v>621</v>
      </c>
      <c r="B43" s="70" t="s">
        <v>101</v>
      </c>
      <c r="C43" s="71" t="s">
        <v>102</v>
      </c>
      <c r="D43" s="72">
        <f t="shared" ref="D43:E43" si="7">SUM(D44:D45)</f>
        <v>0</v>
      </c>
      <c r="E43" s="72">
        <f t="shared" si="7"/>
        <v>0</v>
      </c>
      <c r="F43" s="73" t="str">
        <f t="shared" si="0"/>
        <v>-</v>
      </c>
    </row>
    <row r="44" spans="1:6" ht="12.75" customHeight="1" x14ac:dyDescent="0.2">
      <c r="A44" s="69">
        <v>6211</v>
      </c>
      <c r="B44" s="70" t="s">
        <v>103</v>
      </c>
      <c r="C44" s="71" t="s">
        <v>104</v>
      </c>
      <c r="D44" s="76"/>
      <c r="E44" s="76"/>
      <c r="F44" s="73" t="str">
        <f t="shared" si="0"/>
        <v>-</v>
      </c>
    </row>
    <row r="45" spans="1:6" ht="12.75" customHeight="1" x14ac:dyDescent="0.2">
      <c r="A45" s="69">
        <v>6212</v>
      </c>
      <c r="B45" s="70" t="s">
        <v>105</v>
      </c>
      <c r="C45" s="71" t="s">
        <v>106</v>
      </c>
      <c r="D45" s="76"/>
      <c r="E45" s="76"/>
      <c r="F45" s="73" t="str">
        <f t="shared" si="0"/>
        <v>-</v>
      </c>
    </row>
    <row r="46" spans="1:6" ht="12.75" customHeight="1" x14ac:dyDescent="0.2">
      <c r="A46" s="69">
        <v>622</v>
      </c>
      <c r="B46" s="70" t="s">
        <v>107</v>
      </c>
      <c r="C46" s="71" t="s">
        <v>108</v>
      </c>
      <c r="D46" s="76"/>
      <c r="E46" s="76"/>
      <c r="F46" s="73" t="str">
        <f t="shared" si="0"/>
        <v>-</v>
      </c>
    </row>
    <row r="47" spans="1:6" ht="12.75" customHeight="1" x14ac:dyDescent="0.2">
      <c r="A47" s="69">
        <v>623</v>
      </c>
      <c r="B47" s="70" t="s">
        <v>109</v>
      </c>
      <c r="C47" s="71" t="s">
        <v>110</v>
      </c>
      <c r="D47" s="76"/>
      <c r="E47" s="76"/>
      <c r="F47" s="73" t="str">
        <f t="shared" si="0"/>
        <v>-</v>
      </c>
    </row>
    <row r="48" spans="1:6" ht="24" x14ac:dyDescent="0.2">
      <c r="A48" s="69">
        <v>63</v>
      </c>
      <c r="B48" s="75" t="s">
        <v>111</v>
      </c>
      <c r="C48" s="71" t="s">
        <v>112</v>
      </c>
      <c r="D48" s="72">
        <f>D49+D52+D57+D60+D63+D67+D70+D73+D76</f>
        <v>0</v>
      </c>
      <c r="E48" s="72">
        <f>E49+E52+E57+E60+E63+E67+E70+E73+E76</f>
        <v>0</v>
      </c>
      <c r="F48" s="73" t="str">
        <f t="shared" si="0"/>
        <v>-</v>
      </c>
    </row>
    <row r="49" spans="1:7" ht="12.75" customHeight="1" x14ac:dyDescent="0.2">
      <c r="A49" s="69">
        <v>631</v>
      </c>
      <c r="B49" s="75" t="s">
        <v>113</v>
      </c>
      <c r="C49" s="71" t="s">
        <v>114</v>
      </c>
      <c r="D49" s="72">
        <f t="shared" ref="D49:E49" si="8">D50+D51</f>
        <v>0</v>
      </c>
      <c r="E49" s="72">
        <f t="shared" si="8"/>
        <v>0</v>
      </c>
      <c r="F49" s="73" t="str">
        <f t="shared" si="0"/>
        <v>-</v>
      </c>
    </row>
    <row r="50" spans="1:7" ht="12.75" customHeight="1" x14ac:dyDescent="0.2">
      <c r="A50" s="69">
        <v>6311</v>
      </c>
      <c r="B50" s="75" t="s">
        <v>115</v>
      </c>
      <c r="C50" s="71" t="s">
        <v>116</v>
      </c>
      <c r="D50" s="76"/>
      <c r="E50" s="76"/>
      <c r="F50" s="73" t="str">
        <f t="shared" si="0"/>
        <v>-</v>
      </c>
    </row>
    <row r="51" spans="1:7" ht="12.75" customHeight="1" x14ac:dyDescent="0.2">
      <c r="A51" s="69">
        <v>6312</v>
      </c>
      <c r="B51" s="75" t="s">
        <v>117</v>
      </c>
      <c r="C51" s="71" t="s">
        <v>118</v>
      </c>
      <c r="D51" s="76"/>
      <c r="E51" s="76"/>
      <c r="F51" s="73" t="str">
        <f t="shared" si="0"/>
        <v>-</v>
      </c>
    </row>
    <row r="52" spans="1:7" ht="24" x14ac:dyDescent="0.2">
      <c r="A52" s="69">
        <v>632</v>
      </c>
      <c r="B52" s="75" t="s">
        <v>119</v>
      </c>
      <c r="C52" s="71" t="s">
        <v>120</v>
      </c>
      <c r="D52" s="72">
        <f t="shared" ref="D52:E52" si="9">SUM(D53:D56)</f>
        <v>0</v>
      </c>
      <c r="E52" s="72">
        <f t="shared" si="9"/>
        <v>0</v>
      </c>
      <c r="F52" s="73" t="str">
        <f t="shared" si="0"/>
        <v>-</v>
      </c>
    </row>
    <row r="53" spans="1:7" ht="12.75" customHeight="1" x14ac:dyDescent="0.2">
      <c r="A53" s="69">
        <v>6321</v>
      </c>
      <c r="B53" s="75" t="s">
        <v>121</v>
      </c>
      <c r="C53" s="71" t="s">
        <v>122</v>
      </c>
      <c r="D53" s="76"/>
      <c r="E53" s="76"/>
      <c r="F53" s="73" t="str">
        <f t="shared" si="0"/>
        <v>-</v>
      </c>
    </row>
    <row r="54" spans="1:7" ht="12.75" customHeight="1" x14ac:dyDescent="0.2">
      <c r="A54" s="69">
        <v>6322</v>
      </c>
      <c r="B54" s="75" t="s">
        <v>123</v>
      </c>
      <c r="C54" s="71" t="s">
        <v>124</v>
      </c>
      <c r="D54" s="76"/>
      <c r="E54" s="76"/>
      <c r="F54" s="73" t="str">
        <f t="shared" si="0"/>
        <v>-</v>
      </c>
    </row>
    <row r="55" spans="1:7" ht="12.75" customHeight="1" x14ac:dyDescent="0.2">
      <c r="A55" s="69">
        <v>6323</v>
      </c>
      <c r="B55" s="75" t="s">
        <v>125</v>
      </c>
      <c r="C55" s="71" t="s">
        <v>126</v>
      </c>
      <c r="D55" s="76"/>
      <c r="E55" s="76"/>
      <c r="F55" s="73" t="str">
        <f t="shared" si="0"/>
        <v>-</v>
      </c>
    </row>
    <row r="56" spans="1:7" ht="12.75" customHeight="1" x14ac:dyDescent="0.2">
      <c r="A56" s="69">
        <v>6324</v>
      </c>
      <c r="B56" s="75" t="s">
        <v>127</v>
      </c>
      <c r="C56" s="71" t="s">
        <v>128</v>
      </c>
      <c r="D56" s="76"/>
      <c r="E56" s="76"/>
      <c r="F56" s="73" t="str">
        <f t="shared" si="0"/>
        <v>-</v>
      </c>
    </row>
    <row r="57" spans="1:7" ht="24" x14ac:dyDescent="0.2">
      <c r="A57" s="69">
        <v>633</v>
      </c>
      <c r="B57" s="75" t="s">
        <v>2798</v>
      </c>
      <c r="C57" s="71" t="s">
        <v>129</v>
      </c>
      <c r="D57" s="72">
        <f t="shared" ref="D57:E57" si="10">SUM(D58:D59)</f>
        <v>0</v>
      </c>
      <c r="E57" s="72">
        <f t="shared" si="10"/>
        <v>0</v>
      </c>
      <c r="F57" s="73" t="str">
        <f t="shared" si="0"/>
        <v>-</v>
      </c>
      <c r="G57" s="74"/>
    </row>
    <row r="58" spans="1:7" ht="24" x14ac:dyDescent="0.2">
      <c r="A58" s="69">
        <v>6331</v>
      </c>
      <c r="B58" s="75" t="s">
        <v>2799</v>
      </c>
      <c r="C58" s="71" t="s">
        <v>130</v>
      </c>
      <c r="D58" s="76"/>
      <c r="E58" s="76"/>
      <c r="F58" s="73" t="str">
        <f t="shared" si="0"/>
        <v>-</v>
      </c>
      <c r="G58" s="74"/>
    </row>
    <row r="59" spans="1:7" ht="24" x14ac:dyDescent="0.2">
      <c r="A59" s="69">
        <v>6332</v>
      </c>
      <c r="B59" s="75" t="s">
        <v>2800</v>
      </c>
      <c r="C59" s="71" t="s">
        <v>131</v>
      </c>
      <c r="D59" s="76"/>
      <c r="E59" s="76"/>
      <c r="F59" s="73" t="str">
        <f t="shared" si="0"/>
        <v>-</v>
      </c>
      <c r="G59" s="74"/>
    </row>
    <row r="60" spans="1:7" ht="12.75" customHeight="1" x14ac:dyDescent="0.2">
      <c r="A60" s="69">
        <v>634</v>
      </c>
      <c r="B60" s="70" t="s">
        <v>132</v>
      </c>
      <c r="C60" s="71" t="s">
        <v>133</v>
      </c>
      <c r="D60" s="72">
        <f t="shared" ref="D60:E60" si="11">SUM(D61:D62)</f>
        <v>0</v>
      </c>
      <c r="E60" s="72">
        <f t="shared" si="11"/>
        <v>0</v>
      </c>
      <c r="F60" s="73" t="str">
        <f t="shared" si="0"/>
        <v>-</v>
      </c>
    </row>
    <row r="61" spans="1:7" ht="12.75" customHeight="1" x14ac:dyDescent="0.2">
      <c r="A61" s="69">
        <v>6341</v>
      </c>
      <c r="B61" s="70" t="s">
        <v>134</v>
      </c>
      <c r="C61" s="71" t="s">
        <v>135</v>
      </c>
      <c r="D61" s="76"/>
      <c r="E61" s="76"/>
      <c r="F61" s="73" t="str">
        <f t="shared" si="0"/>
        <v>-</v>
      </c>
    </row>
    <row r="62" spans="1:7" ht="12.75" customHeight="1" x14ac:dyDescent="0.2">
      <c r="A62" s="69">
        <v>6342</v>
      </c>
      <c r="B62" s="70" t="s">
        <v>136</v>
      </c>
      <c r="C62" s="71" t="s">
        <v>137</v>
      </c>
      <c r="D62" s="76"/>
      <c r="E62" s="76"/>
      <c r="F62" s="73" t="str">
        <f t="shared" si="0"/>
        <v>-</v>
      </c>
    </row>
    <row r="63" spans="1:7" ht="24" x14ac:dyDescent="0.2">
      <c r="A63" s="69">
        <v>635</v>
      </c>
      <c r="B63" s="75" t="s">
        <v>2801</v>
      </c>
      <c r="C63" s="71" t="s">
        <v>138</v>
      </c>
      <c r="D63" s="72">
        <f>SUM(D64:D66)</f>
        <v>0</v>
      </c>
      <c r="E63" s="72">
        <f>SUM(E64:E66)</f>
        <v>0</v>
      </c>
      <c r="F63" s="73" t="str">
        <f t="shared" si="0"/>
        <v>-</v>
      </c>
      <c r="G63" s="74"/>
    </row>
    <row r="64" spans="1:7" ht="12.75" customHeight="1" x14ac:dyDescent="0.2">
      <c r="A64" s="69">
        <v>6351</v>
      </c>
      <c r="B64" s="70" t="s">
        <v>139</v>
      </c>
      <c r="C64" s="71" t="s">
        <v>140</v>
      </c>
      <c r="D64" s="76"/>
      <c r="E64" s="76"/>
      <c r="F64" s="73" t="str">
        <f t="shared" si="0"/>
        <v>-</v>
      </c>
    </row>
    <row r="65" spans="1:7" ht="12.75" customHeight="1" x14ac:dyDescent="0.2">
      <c r="A65" s="69">
        <v>6352</v>
      </c>
      <c r="B65" s="70" t="s">
        <v>141</v>
      </c>
      <c r="C65" s="71" t="s">
        <v>142</v>
      </c>
      <c r="D65" s="76"/>
      <c r="E65" s="76"/>
      <c r="F65" s="73" t="str">
        <f t="shared" si="0"/>
        <v>-</v>
      </c>
    </row>
    <row r="66" spans="1:7" ht="12.75" customHeight="1" x14ac:dyDescent="0.2">
      <c r="A66" s="135" t="s">
        <v>143</v>
      </c>
      <c r="B66" s="75" t="s">
        <v>144</v>
      </c>
      <c r="C66" s="227" t="s">
        <v>143</v>
      </c>
      <c r="D66" s="139"/>
      <c r="E66" s="139"/>
      <c r="F66" s="138" t="str">
        <f t="shared" si="0"/>
        <v>-</v>
      </c>
      <c r="G66" s="74"/>
    </row>
    <row r="67" spans="1:7" ht="24" x14ac:dyDescent="0.2">
      <c r="A67" s="69" t="s">
        <v>145</v>
      </c>
      <c r="B67" s="77" t="s">
        <v>146</v>
      </c>
      <c r="C67" s="71" t="s">
        <v>145</v>
      </c>
      <c r="D67" s="72">
        <f t="shared" ref="D67:E67" si="12">SUM(D68:D69)</f>
        <v>0</v>
      </c>
      <c r="E67" s="72">
        <f t="shared" si="12"/>
        <v>0</v>
      </c>
      <c r="F67" s="73" t="str">
        <f t="shared" si="0"/>
        <v>-</v>
      </c>
    </row>
    <row r="68" spans="1:7" ht="12.75" customHeight="1" x14ac:dyDescent="0.2">
      <c r="A68" s="69" t="s">
        <v>147</v>
      </c>
      <c r="B68" s="70" t="s">
        <v>148</v>
      </c>
      <c r="C68" s="71" t="s">
        <v>147</v>
      </c>
      <c r="D68" s="76"/>
      <c r="E68" s="76"/>
      <c r="F68" s="73" t="str">
        <f t="shared" si="0"/>
        <v>-</v>
      </c>
    </row>
    <row r="69" spans="1:7" ht="24" x14ac:dyDescent="0.2">
      <c r="A69" s="69" t="s">
        <v>149</v>
      </c>
      <c r="B69" s="70" t="s">
        <v>150</v>
      </c>
      <c r="C69" s="71" t="s">
        <v>149</v>
      </c>
      <c r="D69" s="76"/>
      <c r="E69" s="76"/>
      <c r="F69" s="73" t="str">
        <f t="shared" si="0"/>
        <v>-</v>
      </c>
    </row>
    <row r="70" spans="1:7" ht="24" x14ac:dyDescent="0.2">
      <c r="A70" s="69" t="s">
        <v>151</v>
      </c>
      <c r="B70" s="75" t="s">
        <v>2802</v>
      </c>
      <c r="C70" s="71" t="s">
        <v>151</v>
      </c>
      <c r="D70" s="72">
        <f t="shared" ref="D70:E70" si="13">SUM(D71:D72)</f>
        <v>0</v>
      </c>
      <c r="E70" s="72">
        <f t="shared" si="13"/>
        <v>0</v>
      </c>
      <c r="F70" s="73" t="str">
        <f t="shared" si="0"/>
        <v>-</v>
      </c>
      <c r="G70" s="74"/>
    </row>
    <row r="71" spans="1:7" ht="24" x14ac:dyDescent="0.2">
      <c r="A71" s="69" t="s">
        <v>152</v>
      </c>
      <c r="B71" s="75" t="s">
        <v>2803</v>
      </c>
      <c r="C71" s="71" t="s">
        <v>152</v>
      </c>
      <c r="D71" s="76"/>
      <c r="E71" s="76"/>
      <c r="F71" s="73" t="str">
        <f t="shared" si="0"/>
        <v>-</v>
      </c>
      <c r="G71" s="74"/>
    </row>
    <row r="72" spans="1:7" ht="24" x14ac:dyDescent="0.2">
      <c r="A72" s="69" t="s">
        <v>153</v>
      </c>
      <c r="B72" s="75" t="s">
        <v>2356</v>
      </c>
      <c r="C72" s="71" t="s">
        <v>153</v>
      </c>
      <c r="D72" s="76"/>
      <c r="E72" s="76"/>
      <c r="F72" s="73" t="str">
        <f t="shared" si="0"/>
        <v>-</v>
      </c>
      <c r="G72" s="74"/>
    </row>
    <row r="73" spans="1:7" ht="12.75" customHeight="1" x14ac:dyDescent="0.2">
      <c r="A73" s="69" t="s">
        <v>154</v>
      </c>
      <c r="B73" s="70" t="s">
        <v>2915</v>
      </c>
      <c r="C73" s="71" t="s">
        <v>154</v>
      </c>
      <c r="D73" s="72">
        <f t="shared" ref="D73:E73" si="14">SUM(D74:D75)</f>
        <v>0</v>
      </c>
      <c r="E73" s="72">
        <f t="shared" si="14"/>
        <v>0</v>
      </c>
      <c r="F73" s="73" t="str">
        <f t="shared" si="0"/>
        <v>-</v>
      </c>
    </row>
    <row r="74" spans="1:7" ht="12.75" customHeight="1" x14ac:dyDescent="0.2">
      <c r="A74" s="69" t="s">
        <v>155</v>
      </c>
      <c r="B74" s="70" t="s">
        <v>492</v>
      </c>
      <c r="C74" s="71" t="s">
        <v>155</v>
      </c>
      <c r="D74" s="76"/>
      <c r="E74" s="76"/>
      <c r="F74" s="73" t="str">
        <f t="shared" si="0"/>
        <v>-</v>
      </c>
    </row>
    <row r="75" spans="1:7" ht="12.75" customHeight="1" x14ac:dyDescent="0.2">
      <c r="A75" s="69" t="s">
        <v>156</v>
      </c>
      <c r="B75" s="70" t="s">
        <v>494</v>
      </c>
      <c r="C75" s="71" t="s">
        <v>156</v>
      </c>
      <c r="D75" s="76"/>
      <c r="E75" s="76"/>
      <c r="F75" s="73" t="str">
        <f t="shared" si="0"/>
        <v>-</v>
      </c>
    </row>
    <row r="76" spans="1:7" ht="24" x14ac:dyDescent="0.2">
      <c r="A76" s="69" t="s">
        <v>157</v>
      </c>
      <c r="B76" s="70" t="s">
        <v>158</v>
      </c>
      <c r="C76" s="71" t="s">
        <v>157</v>
      </c>
      <c r="D76" s="72">
        <f t="shared" ref="D76:E76" si="15">SUM(D77:D80)</f>
        <v>0</v>
      </c>
      <c r="E76" s="72">
        <f t="shared" si="15"/>
        <v>0</v>
      </c>
      <c r="F76" s="73" t="str">
        <f t="shared" si="0"/>
        <v>-</v>
      </c>
    </row>
    <row r="77" spans="1:7" ht="12.75" customHeight="1" x14ac:dyDescent="0.2">
      <c r="A77" s="69">
        <v>6391</v>
      </c>
      <c r="B77" s="70" t="s">
        <v>159</v>
      </c>
      <c r="C77" s="71" t="s">
        <v>160</v>
      </c>
      <c r="D77" s="76"/>
      <c r="E77" s="76"/>
      <c r="F77" s="73" t="str">
        <f t="shared" si="0"/>
        <v>-</v>
      </c>
    </row>
    <row r="78" spans="1:7" ht="12.75" customHeight="1" x14ac:dyDescent="0.2">
      <c r="A78" s="69">
        <v>6392</v>
      </c>
      <c r="B78" s="70" t="s">
        <v>161</v>
      </c>
      <c r="C78" s="71" t="s">
        <v>162</v>
      </c>
      <c r="D78" s="76"/>
      <c r="E78" s="76"/>
      <c r="F78" s="73" t="str">
        <f t="shared" si="0"/>
        <v>-</v>
      </c>
    </row>
    <row r="79" spans="1:7" ht="24" x14ac:dyDescent="0.2">
      <c r="A79" s="69">
        <v>6393</v>
      </c>
      <c r="B79" s="70" t="s">
        <v>163</v>
      </c>
      <c r="C79" s="71" t="s">
        <v>164</v>
      </c>
      <c r="D79" s="76"/>
      <c r="E79" s="76"/>
      <c r="F79" s="73" t="str">
        <f t="shared" si="0"/>
        <v>-</v>
      </c>
    </row>
    <row r="80" spans="1:7" ht="24" x14ac:dyDescent="0.2">
      <c r="A80" s="69">
        <v>6394</v>
      </c>
      <c r="B80" s="70" t="s">
        <v>165</v>
      </c>
      <c r="C80" s="71" t="s">
        <v>166</v>
      </c>
      <c r="D80" s="76"/>
      <c r="E80" s="76"/>
      <c r="F80" s="73" t="str">
        <f t="shared" si="0"/>
        <v>-</v>
      </c>
    </row>
    <row r="81" spans="1:7" ht="12.75" customHeight="1" x14ac:dyDescent="0.2">
      <c r="A81" s="69">
        <v>64</v>
      </c>
      <c r="B81" s="70" t="s">
        <v>167</v>
      </c>
      <c r="C81" s="71" t="s">
        <v>168</v>
      </c>
      <c r="D81" s="72">
        <f t="shared" ref="D81:E81" si="16">D82+D90+D97</f>
        <v>0</v>
      </c>
      <c r="E81" s="72">
        <f t="shared" si="16"/>
        <v>0</v>
      </c>
      <c r="F81" s="73" t="str">
        <f t="shared" si="0"/>
        <v>-</v>
      </c>
    </row>
    <row r="82" spans="1:7" ht="12.75" customHeight="1" x14ac:dyDescent="0.2">
      <c r="A82" s="69">
        <v>641</v>
      </c>
      <c r="B82" s="70" t="s">
        <v>169</v>
      </c>
      <c r="C82" s="71" t="s">
        <v>170</v>
      </c>
      <c r="D82" s="72">
        <f t="shared" ref="D82:E82" si="17">SUM(D83:D89)</f>
        <v>0</v>
      </c>
      <c r="E82" s="72">
        <f t="shared" si="17"/>
        <v>0</v>
      </c>
      <c r="F82" s="73" t="str">
        <f t="shared" si="0"/>
        <v>-</v>
      </c>
    </row>
    <row r="83" spans="1:7" ht="12.75" customHeight="1" x14ac:dyDescent="0.2">
      <c r="A83" s="69">
        <v>6412</v>
      </c>
      <c r="B83" s="70" t="s">
        <v>171</v>
      </c>
      <c r="C83" s="71" t="s">
        <v>172</v>
      </c>
      <c r="D83" s="76"/>
      <c r="E83" s="76"/>
      <c r="F83" s="73" t="str">
        <f t="shared" si="0"/>
        <v>-</v>
      </c>
    </row>
    <row r="84" spans="1:7" ht="12.75" customHeight="1" x14ac:dyDescent="0.2">
      <c r="A84" s="69">
        <v>6413</v>
      </c>
      <c r="B84" s="70" t="s">
        <v>173</v>
      </c>
      <c r="C84" s="71" t="s">
        <v>174</v>
      </c>
      <c r="D84" s="76"/>
      <c r="E84" s="76"/>
      <c r="F84" s="73" t="str">
        <f t="shared" si="0"/>
        <v>-</v>
      </c>
    </row>
    <row r="85" spans="1:7" ht="12.75" customHeight="1" x14ac:dyDescent="0.2">
      <c r="A85" s="69">
        <v>6414</v>
      </c>
      <c r="B85" s="70" t="s">
        <v>175</v>
      </c>
      <c r="C85" s="71" t="s">
        <v>176</v>
      </c>
      <c r="D85" s="76"/>
      <c r="E85" s="76"/>
      <c r="F85" s="73" t="str">
        <f t="shared" si="0"/>
        <v>-</v>
      </c>
    </row>
    <row r="86" spans="1:7" ht="12.75" customHeight="1" x14ac:dyDescent="0.2">
      <c r="A86" s="69">
        <v>6415</v>
      </c>
      <c r="B86" s="70" t="s">
        <v>177</v>
      </c>
      <c r="C86" s="71" t="s">
        <v>178</v>
      </c>
      <c r="D86" s="76"/>
      <c r="E86" s="76"/>
      <c r="F86" s="73" t="str">
        <f t="shared" si="0"/>
        <v>-</v>
      </c>
    </row>
    <row r="87" spans="1:7" ht="12.75" customHeight="1" x14ac:dyDescent="0.2">
      <c r="A87" s="69">
        <v>6416</v>
      </c>
      <c r="B87" s="70" t="s">
        <v>179</v>
      </c>
      <c r="C87" s="71" t="s">
        <v>180</v>
      </c>
      <c r="D87" s="76"/>
      <c r="E87" s="76"/>
      <c r="F87" s="73" t="str">
        <f t="shared" si="0"/>
        <v>-</v>
      </c>
    </row>
    <row r="88" spans="1:7" ht="24" x14ac:dyDescent="0.2">
      <c r="A88" s="69">
        <v>6417</v>
      </c>
      <c r="B88" s="70" t="s">
        <v>181</v>
      </c>
      <c r="C88" s="71" t="s">
        <v>182</v>
      </c>
      <c r="D88" s="76"/>
      <c r="E88" s="76"/>
      <c r="F88" s="73" t="str">
        <f t="shared" si="0"/>
        <v>-</v>
      </c>
    </row>
    <row r="89" spans="1:7" ht="12.75" customHeight="1" x14ac:dyDescent="0.2">
      <c r="A89" s="69">
        <v>6419</v>
      </c>
      <c r="B89" s="70" t="s">
        <v>183</v>
      </c>
      <c r="C89" s="71" t="s">
        <v>184</v>
      </c>
      <c r="D89" s="76"/>
      <c r="E89" s="76"/>
      <c r="F89" s="73" t="str">
        <f t="shared" si="0"/>
        <v>-</v>
      </c>
    </row>
    <row r="90" spans="1:7" ht="12.75" customHeight="1" x14ac:dyDescent="0.2">
      <c r="A90" s="69">
        <v>642</v>
      </c>
      <c r="B90" s="70" t="s">
        <v>185</v>
      </c>
      <c r="C90" s="71" t="s">
        <v>186</v>
      </c>
      <c r="D90" s="72">
        <f t="shared" ref="D90:E90" si="18">SUM(D91:D96)</f>
        <v>0</v>
      </c>
      <c r="E90" s="72">
        <f t="shared" si="18"/>
        <v>0</v>
      </c>
      <c r="F90" s="73" t="str">
        <f t="shared" si="0"/>
        <v>-</v>
      </c>
    </row>
    <row r="91" spans="1:7" ht="12.75" customHeight="1" x14ac:dyDescent="0.2">
      <c r="A91" s="69">
        <v>6421</v>
      </c>
      <c r="B91" s="70" t="s">
        <v>187</v>
      </c>
      <c r="C91" s="71" t="s">
        <v>188</v>
      </c>
      <c r="D91" s="76"/>
      <c r="E91" s="76"/>
      <c r="F91" s="73" t="str">
        <f t="shared" si="0"/>
        <v>-</v>
      </c>
    </row>
    <row r="92" spans="1:7" ht="12.75" customHeight="1" x14ac:dyDescent="0.2">
      <c r="A92" s="69">
        <v>6422</v>
      </c>
      <c r="B92" s="70" t="s">
        <v>189</v>
      </c>
      <c r="C92" s="71" t="s">
        <v>190</v>
      </c>
      <c r="D92" s="76"/>
      <c r="E92" s="76"/>
      <c r="F92" s="73" t="str">
        <f t="shared" si="0"/>
        <v>-</v>
      </c>
    </row>
    <row r="93" spans="1:7" ht="12.75" customHeight="1" x14ac:dyDescent="0.2">
      <c r="A93" s="69">
        <v>6423</v>
      </c>
      <c r="B93" s="70" t="s">
        <v>191</v>
      </c>
      <c r="C93" s="71" t="s">
        <v>192</v>
      </c>
      <c r="D93" s="76"/>
      <c r="E93" s="76"/>
      <c r="F93" s="73" t="str">
        <f t="shared" si="0"/>
        <v>-</v>
      </c>
    </row>
    <row r="94" spans="1:7" ht="12.75" customHeight="1" x14ac:dyDescent="0.2">
      <c r="A94" s="69">
        <v>6424</v>
      </c>
      <c r="B94" s="70" t="s">
        <v>193</v>
      </c>
      <c r="C94" s="71" t="s">
        <v>194</v>
      </c>
      <c r="D94" s="76"/>
      <c r="E94" s="76"/>
      <c r="F94" s="73" t="str">
        <f t="shared" si="0"/>
        <v>-</v>
      </c>
    </row>
    <row r="95" spans="1:7" ht="24" x14ac:dyDescent="0.2">
      <c r="A95" s="69" t="s">
        <v>195</v>
      </c>
      <c r="B95" s="75" t="s">
        <v>2804</v>
      </c>
      <c r="C95" s="71" t="s">
        <v>195</v>
      </c>
      <c r="D95" s="76"/>
      <c r="E95" s="76"/>
      <c r="F95" s="73" t="str">
        <f t="shared" si="0"/>
        <v>-</v>
      </c>
      <c r="G95" s="74"/>
    </row>
    <row r="96" spans="1:7" ht="12.75" customHeight="1" x14ac:dyDescent="0.2">
      <c r="A96" s="69">
        <v>6429</v>
      </c>
      <c r="B96" s="70" t="s">
        <v>196</v>
      </c>
      <c r="C96" s="71" t="s">
        <v>197</v>
      </c>
      <c r="D96" s="76"/>
      <c r="E96" s="76"/>
      <c r="F96" s="73" t="str">
        <f t="shared" si="0"/>
        <v>-</v>
      </c>
    </row>
    <row r="97" spans="1:7" ht="12.75" customHeight="1" x14ac:dyDescent="0.2">
      <c r="A97" s="69">
        <v>643</v>
      </c>
      <c r="B97" s="70" t="s">
        <v>198</v>
      </c>
      <c r="C97" s="71" t="s">
        <v>199</v>
      </c>
      <c r="D97" s="72">
        <f t="shared" ref="D97:E97" si="19">SUM(D98:D104)</f>
        <v>0</v>
      </c>
      <c r="E97" s="72">
        <f t="shared" si="19"/>
        <v>0</v>
      </c>
      <c r="F97" s="73" t="str">
        <f t="shared" si="0"/>
        <v>-</v>
      </c>
    </row>
    <row r="98" spans="1:7" ht="24" x14ac:dyDescent="0.2">
      <c r="A98" s="69">
        <v>6431</v>
      </c>
      <c r="B98" s="70" t="s">
        <v>200</v>
      </c>
      <c r="C98" s="71" t="s">
        <v>201</v>
      </c>
      <c r="D98" s="76"/>
      <c r="E98" s="76"/>
      <c r="F98" s="73" t="str">
        <f t="shared" si="0"/>
        <v>-</v>
      </c>
    </row>
    <row r="99" spans="1:7" ht="24" x14ac:dyDescent="0.2">
      <c r="A99" s="69">
        <v>6432</v>
      </c>
      <c r="B99" s="77" t="s">
        <v>202</v>
      </c>
      <c r="C99" s="71" t="s">
        <v>203</v>
      </c>
      <c r="D99" s="76"/>
      <c r="E99" s="76"/>
      <c r="F99" s="73" t="str">
        <f t="shared" si="0"/>
        <v>-</v>
      </c>
    </row>
    <row r="100" spans="1:7" ht="24" x14ac:dyDescent="0.2">
      <c r="A100" s="69">
        <v>6433</v>
      </c>
      <c r="B100" s="77" t="s">
        <v>204</v>
      </c>
      <c r="C100" s="71" t="s">
        <v>205</v>
      </c>
      <c r="D100" s="76"/>
      <c r="E100" s="76"/>
      <c r="F100" s="73" t="str">
        <f t="shared" si="0"/>
        <v>-</v>
      </c>
    </row>
    <row r="101" spans="1:7" ht="24" x14ac:dyDescent="0.2">
      <c r="A101" s="69">
        <v>6434</v>
      </c>
      <c r="B101" s="70" t="s">
        <v>206</v>
      </c>
      <c r="C101" s="71" t="s">
        <v>207</v>
      </c>
      <c r="D101" s="76"/>
      <c r="E101" s="76"/>
      <c r="F101" s="73" t="str">
        <f t="shared" si="0"/>
        <v>-</v>
      </c>
    </row>
    <row r="102" spans="1:7" ht="24" x14ac:dyDescent="0.2">
      <c r="A102" s="69">
        <v>6435</v>
      </c>
      <c r="B102" s="77" t="s">
        <v>208</v>
      </c>
      <c r="C102" s="71" t="s">
        <v>209</v>
      </c>
      <c r="D102" s="76"/>
      <c r="E102" s="76"/>
      <c r="F102" s="73" t="str">
        <f t="shared" si="0"/>
        <v>-</v>
      </c>
    </row>
    <row r="103" spans="1:7" ht="24" x14ac:dyDescent="0.2">
      <c r="A103" s="69">
        <v>6436</v>
      </c>
      <c r="B103" s="77" t="s">
        <v>210</v>
      </c>
      <c r="C103" s="71" t="s">
        <v>211</v>
      </c>
      <c r="D103" s="76"/>
      <c r="E103" s="76"/>
      <c r="F103" s="73" t="str">
        <f t="shared" si="0"/>
        <v>-</v>
      </c>
    </row>
    <row r="104" spans="1:7" ht="12.75" customHeight="1" x14ac:dyDescent="0.2">
      <c r="A104" s="69">
        <v>6437</v>
      </c>
      <c r="B104" s="70" t="s">
        <v>212</v>
      </c>
      <c r="C104" s="71" t="s">
        <v>213</v>
      </c>
      <c r="D104" s="76"/>
      <c r="E104" s="76"/>
      <c r="F104" s="73" t="str">
        <f t="shared" si="0"/>
        <v>-</v>
      </c>
    </row>
    <row r="105" spans="1:7" ht="24" x14ac:dyDescent="0.2">
      <c r="A105" s="69">
        <v>65</v>
      </c>
      <c r="B105" s="75" t="s">
        <v>2805</v>
      </c>
      <c r="C105" s="71" t="s">
        <v>214</v>
      </c>
      <c r="D105" s="72">
        <f>D106+D111+D119+D123</f>
        <v>0</v>
      </c>
      <c r="E105" s="72">
        <f>E106+E111+E119+E123</f>
        <v>0</v>
      </c>
      <c r="F105" s="73" t="str">
        <f t="shared" si="0"/>
        <v>-</v>
      </c>
      <c r="G105" s="74"/>
    </row>
    <row r="106" spans="1:7" ht="12.75" customHeight="1" x14ac:dyDescent="0.2">
      <c r="A106" s="69">
        <v>651</v>
      </c>
      <c r="B106" s="70" t="s">
        <v>215</v>
      </c>
      <c r="C106" s="71" t="s">
        <v>216</v>
      </c>
      <c r="D106" s="72">
        <f t="shared" ref="D106:E106" si="20">SUM(D107:D110)</f>
        <v>0</v>
      </c>
      <c r="E106" s="72">
        <f t="shared" si="20"/>
        <v>0</v>
      </c>
      <c r="F106" s="73" t="str">
        <f t="shared" si="0"/>
        <v>-</v>
      </c>
    </row>
    <row r="107" spans="1:7" ht="12.75" customHeight="1" x14ac:dyDescent="0.2">
      <c r="A107" s="69">
        <v>6511</v>
      </c>
      <c r="B107" s="70" t="s">
        <v>217</v>
      </c>
      <c r="C107" s="71" t="s">
        <v>218</v>
      </c>
      <c r="D107" s="76"/>
      <c r="E107" s="76"/>
      <c r="F107" s="73" t="str">
        <f t="shared" si="0"/>
        <v>-</v>
      </c>
    </row>
    <row r="108" spans="1:7" ht="12.75" customHeight="1" x14ac:dyDescent="0.2">
      <c r="A108" s="69">
        <v>6512</v>
      </c>
      <c r="B108" s="70" t="s">
        <v>219</v>
      </c>
      <c r="C108" s="71" t="s">
        <v>220</v>
      </c>
      <c r="D108" s="76"/>
      <c r="E108" s="76"/>
      <c r="F108" s="73" t="str">
        <f t="shared" si="0"/>
        <v>-</v>
      </c>
    </row>
    <row r="109" spans="1:7" ht="12.75" customHeight="1" x14ac:dyDescent="0.2">
      <c r="A109" s="69">
        <v>6513</v>
      </c>
      <c r="B109" s="70" t="s">
        <v>221</v>
      </c>
      <c r="C109" s="71" t="s">
        <v>222</v>
      </c>
      <c r="D109" s="76"/>
      <c r="E109" s="76"/>
      <c r="F109" s="73" t="str">
        <f t="shared" si="0"/>
        <v>-</v>
      </c>
    </row>
    <row r="110" spans="1:7" ht="12.75" customHeight="1" x14ac:dyDescent="0.2">
      <c r="A110" s="69">
        <v>6514</v>
      </c>
      <c r="B110" s="70" t="s">
        <v>223</v>
      </c>
      <c r="C110" s="71" t="s">
        <v>224</v>
      </c>
      <c r="D110" s="76"/>
      <c r="E110" s="76"/>
      <c r="F110" s="73" t="str">
        <f t="shared" si="0"/>
        <v>-</v>
      </c>
    </row>
    <row r="111" spans="1:7" ht="12.75" customHeight="1" x14ac:dyDescent="0.2">
      <c r="A111" s="69">
        <v>652</v>
      </c>
      <c r="B111" s="70" t="s">
        <v>225</v>
      </c>
      <c r="C111" s="71" t="s">
        <v>226</v>
      </c>
      <c r="D111" s="72">
        <f t="shared" ref="D111:E111" si="21">SUM(D112:D118)</f>
        <v>0</v>
      </c>
      <c r="E111" s="72">
        <f t="shared" si="21"/>
        <v>0</v>
      </c>
      <c r="F111" s="73" t="str">
        <f t="shared" si="0"/>
        <v>-</v>
      </c>
    </row>
    <row r="112" spans="1:7" ht="12.75" customHeight="1" x14ac:dyDescent="0.2">
      <c r="A112" s="69">
        <v>6521</v>
      </c>
      <c r="B112" s="70" t="s">
        <v>227</v>
      </c>
      <c r="C112" s="71" t="s">
        <v>228</v>
      </c>
      <c r="D112" s="76"/>
      <c r="E112" s="76"/>
      <c r="F112" s="73" t="str">
        <f t="shared" si="0"/>
        <v>-</v>
      </c>
    </row>
    <row r="113" spans="1:7" ht="12.75" customHeight="1" x14ac:dyDescent="0.2">
      <c r="A113" s="69">
        <v>6522</v>
      </c>
      <c r="B113" s="70" t="s">
        <v>229</v>
      </c>
      <c r="C113" s="71" t="s">
        <v>230</v>
      </c>
      <c r="D113" s="76"/>
      <c r="E113" s="76"/>
      <c r="F113" s="73" t="str">
        <f t="shared" si="0"/>
        <v>-</v>
      </c>
    </row>
    <row r="114" spans="1:7" ht="12.75" customHeight="1" x14ac:dyDescent="0.2">
      <c r="A114" s="69">
        <v>6524</v>
      </c>
      <c r="B114" s="70" t="s">
        <v>231</v>
      </c>
      <c r="C114" s="71" t="s">
        <v>232</v>
      </c>
      <c r="D114" s="76"/>
      <c r="E114" s="76"/>
      <c r="F114" s="73" t="str">
        <f t="shared" si="0"/>
        <v>-</v>
      </c>
    </row>
    <row r="115" spans="1:7" ht="12.75" customHeight="1" x14ac:dyDescent="0.2">
      <c r="A115" s="69">
        <v>6525</v>
      </c>
      <c r="B115" s="70" t="s">
        <v>233</v>
      </c>
      <c r="C115" s="71" t="s">
        <v>234</v>
      </c>
      <c r="D115" s="76"/>
      <c r="E115" s="76"/>
      <c r="F115" s="73" t="str">
        <f t="shared" si="0"/>
        <v>-</v>
      </c>
    </row>
    <row r="116" spans="1:7" ht="12.75" customHeight="1" x14ac:dyDescent="0.2">
      <c r="A116" s="69">
        <v>6526</v>
      </c>
      <c r="B116" s="70" t="s">
        <v>235</v>
      </c>
      <c r="C116" s="71" t="s">
        <v>236</v>
      </c>
      <c r="D116" s="76"/>
      <c r="E116" s="76"/>
      <c r="F116" s="73" t="str">
        <f t="shared" si="0"/>
        <v>-</v>
      </c>
    </row>
    <row r="117" spans="1:7" ht="12.75" customHeight="1" x14ac:dyDescent="0.2">
      <c r="A117" s="69">
        <v>6527</v>
      </c>
      <c r="B117" s="70" t="s">
        <v>237</v>
      </c>
      <c r="C117" s="71" t="s">
        <v>238</v>
      </c>
      <c r="D117" s="76"/>
      <c r="E117" s="76"/>
      <c r="F117" s="73" t="str">
        <f t="shared" si="0"/>
        <v>-</v>
      </c>
    </row>
    <row r="118" spans="1:7" ht="24" x14ac:dyDescent="0.2">
      <c r="A118" s="69" t="s">
        <v>239</v>
      </c>
      <c r="B118" s="77" t="s">
        <v>240</v>
      </c>
      <c r="C118" s="71" t="s">
        <v>239</v>
      </c>
      <c r="D118" s="76"/>
      <c r="E118" s="76"/>
      <c r="F118" s="73" t="str">
        <f t="shared" si="0"/>
        <v>-</v>
      </c>
    </row>
    <row r="119" spans="1:7" ht="12.75" customHeight="1" x14ac:dyDescent="0.2">
      <c r="A119" s="69">
        <v>653</v>
      </c>
      <c r="B119" s="70" t="s">
        <v>241</v>
      </c>
      <c r="C119" s="71" t="s">
        <v>242</v>
      </c>
      <c r="D119" s="72">
        <f t="shared" ref="D119:E119" si="22">SUM(D120:D122)</f>
        <v>0</v>
      </c>
      <c r="E119" s="72">
        <f t="shared" si="22"/>
        <v>0</v>
      </c>
      <c r="F119" s="73" t="str">
        <f t="shared" si="0"/>
        <v>-</v>
      </c>
    </row>
    <row r="120" spans="1:7" ht="12.75" customHeight="1" x14ac:dyDescent="0.2">
      <c r="A120" s="69">
        <v>6531</v>
      </c>
      <c r="B120" s="70" t="s">
        <v>243</v>
      </c>
      <c r="C120" s="71" t="s">
        <v>244</v>
      </c>
      <c r="D120" s="76"/>
      <c r="E120" s="76"/>
      <c r="F120" s="73" t="str">
        <f t="shared" si="0"/>
        <v>-</v>
      </c>
    </row>
    <row r="121" spans="1:7" ht="12.75" customHeight="1" x14ac:dyDescent="0.2">
      <c r="A121" s="69">
        <v>6532</v>
      </c>
      <c r="B121" s="70" t="s">
        <v>245</v>
      </c>
      <c r="C121" s="71" t="s">
        <v>246</v>
      </c>
      <c r="D121" s="76"/>
      <c r="E121" s="76"/>
      <c r="F121" s="73" t="str">
        <f t="shared" si="0"/>
        <v>-</v>
      </c>
    </row>
    <row r="122" spans="1:7" ht="12.75" customHeight="1" x14ac:dyDescent="0.2">
      <c r="A122" s="69">
        <v>6533</v>
      </c>
      <c r="B122" s="70" t="s">
        <v>247</v>
      </c>
      <c r="C122" s="71" t="s">
        <v>248</v>
      </c>
      <c r="D122" s="76"/>
      <c r="E122" s="76"/>
      <c r="F122" s="73" t="str">
        <f t="shared" si="0"/>
        <v>-</v>
      </c>
    </row>
    <row r="123" spans="1:7" ht="12.75" customHeight="1" x14ac:dyDescent="0.2">
      <c r="A123" s="135" t="s">
        <v>249</v>
      </c>
      <c r="B123" s="75" t="s">
        <v>84</v>
      </c>
      <c r="C123" s="227" t="s">
        <v>249</v>
      </c>
      <c r="D123" s="139"/>
      <c r="E123" s="139"/>
      <c r="F123" s="138" t="str">
        <f t="shared" si="0"/>
        <v>-</v>
      </c>
      <c r="G123" s="74"/>
    </row>
    <row r="124" spans="1:7" ht="24" x14ac:dyDescent="0.2">
      <c r="A124" s="69">
        <v>66</v>
      </c>
      <c r="B124" s="79" t="s">
        <v>250</v>
      </c>
      <c r="C124" s="71" t="s">
        <v>251</v>
      </c>
      <c r="D124" s="72">
        <f t="shared" ref="D124:E124" si="23">D125+D128</f>
        <v>0</v>
      </c>
      <c r="E124" s="72">
        <f t="shared" si="23"/>
        <v>0</v>
      </c>
      <c r="F124" s="73" t="str">
        <f t="shared" si="0"/>
        <v>-</v>
      </c>
    </row>
    <row r="125" spans="1:7" ht="12.75" customHeight="1" x14ac:dyDescent="0.2">
      <c r="A125" s="69">
        <v>661</v>
      </c>
      <c r="B125" s="75" t="s">
        <v>252</v>
      </c>
      <c r="C125" s="71" t="s">
        <v>253</v>
      </c>
      <c r="D125" s="72">
        <f t="shared" ref="D125:E125" si="24">SUM(D126:D127)</f>
        <v>0</v>
      </c>
      <c r="E125" s="72">
        <f t="shared" si="24"/>
        <v>0</v>
      </c>
      <c r="F125" s="73" t="str">
        <f t="shared" si="0"/>
        <v>-</v>
      </c>
    </row>
    <row r="126" spans="1:7" ht="12.75" customHeight="1" x14ac:dyDescent="0.2">
      <c r="A126" s="69">
        <v>6614</v>
      </c>
      <c r="B126" s="75" t="s">
        <v>254</v>
      </c>
      <c r="C126" s="71" t="s">
        <v>255</v>
      </c>
      <c r="D126" s="76"/>
      <c r="E126" s="76"/>
      <c r="F126" s="73" t="str">
        <f t="shared" si="0"/>
        <v>-</v>
      </c>
    </row>
    <row r="127" spans="1:7" ht="12.75" customHeight="1" x14ac:dyDescent="0.2">
      <c r="A127" s="69">
        <v>6615</v>
      </c>
      <c r="B127" s="75" t="s">
        <v>256</v>
      </c>
      <c r="C127" s="71" t="s">
        <v>257</v>
      </c>
      <c r="D127" s="76"/>
      <c r="E127" s="76"/>
      <c r="F127" s="73" t="str">
        <f t="shared" si="0"/>
        <v>-</v>
      </c>
    </row>
    <row r="128" spans="1:7" ht="24" customHeight="1" x14ac:dyDescent="0.2">
      <c r="A128" s="69">
        <v>663</v>
      </c>
      <c r="B128" s="79" t="s">
        <v>2806</v>
      </c>
      <c r="C128" s="71" t="s">
        <v>258</v>
      </c>
      <c r="D128" s="72">
        <f t="shared" ref="D128:E128" si="25">SUM(D129:D132)</f>
        <v>0</v>
      </c>
      <c r="E128" s="72">
        <f t="shared" si="25"/>
        <v>0</v>
      </c>
      <c r="F128" s="73" t="str">
        <f t="shared" si="0"/>
        <v>-</v>
      </c>
      <c r="G128" s="74"/>
    </row>
    <row r="129" spans="1:7" ht="12.75" customHeight="1" x14ac:dyDescent="0.2">
      <c r="A129" s="69">
        <v>6631</v>
      </c>
      <c r="B129" s="75" t="s">
        <v>259</v>
      </c>
      <c r="C129" s="71" t="s">
        <v>260</v>
      </c>
      <c r="D129" s="76"/>
      <c r="E129" s="76"/>
      <c r="F129" s="73" t="str">
        <f t="shared" si="0"/>
        <v>-</v>
      </c>
    </row>
    <row r="130" spans="1:7" ht="12.75" customHeight="1" x14ac:dyDescent="0.2">
      <c r="A130" s="69">
        <v>6632</v>
      </c>
      <c r="B130" s="77" t="s">
        <v>261</v>
      </c>
      <c r="C130" s="71" t="s">
        <v>262</v>
      </c>
      <c r="D130" s="76"/>
      <c r="E130" s="76"/>
      <c r="F130" s="73" t="str">
        <f t="shared" si="0"/>
        <v>-</v>
      </c>
    </row>
    <row r="131" spans="1:7" ht="24" x14ac:dyDescent="0.2">
      <c r="A131" s="69" t="s">
        <v>263</v>
      </c>
      <c r="B131" s="77" t="s">
        <v>264</v>
      </c>
      <c r="C131" s="71" t="s">
        <v>263</v>
      </c>
      <c r="D131" s="76"/>
      <c r="E131" s="76"/>
      <c r="F131" s="73" t="str">
        <f t="shared" si="0"/>
        <v>-</v>
      </c>
    </row>
    <row r="132" spans="1:7" ht="24" x14ac:dyDescent="0.2">
      <c r="A132" s="69" t="s">
        <v>265</v>
      </c>
      <c r="B132" s="77" t="s">
        <v>266</v>
      </c>
      <c r="C132" s="71" t="s">
        <v>265</v>
      </c>
      <c r="D132" s="76"/>
      <c r="E132" s="76"/>
      <c r="F132" s="73" t="str">
        <f>IF(D132&lt;&gt;0,IF(E132/D132&gt;=100,"&gt;&gt;100",E132/D132*100),"-")</f>
        <v>-</v>
      </c>
    </row>
    <row r="133" spans="1:7" ht="24" x14ac:dyDescent="0.2">
      <c r="A133" s="69">
        <v>67</v>
      </c>
      <c r="B133" s="77" t="s">
        <v>267</v>
      </c>
      <c r="C133" s="71" t="s">
        <v>268</v>
      </c>
      <c r="D133" s="72">
        <f t="shared" ref="D133:E133" si="26">D134+D138</f>
        <v>0</v>
      </c>
      <c r="E133" s="72">
        <f t="shared" si="26"/>
        <v>0</v>
      </c>
      <c r="F133" s="73" t="str">
        <f t="shared" ref="F133:F228" si="27">IF(D133&lt;&gt;0,IF(E133/D133&gt;=100,"&gt;&gt;100",E133/D133*100),"-")</f>
        <v>-</v>
      </c>
    </row>
    <row r="134" spans="1:7" ht="24" x14ac:dyDescent="0.2">
      <c r="A134" s="69">
        <v>671</v>
      </c>
      <c r="B134" s="77" t="s">
        <v>269</v>
      </c>
      <c r="C134" s="71" t="s">
        <v>270</v>
      </c>
      <c r="D134" s="72">
        <f t="shared" ref="D134:E134" si="28">SUM(D135:D137)</f>
        <v>0</v>
      </c>
      <c r="E134" s="72">
        <f t="shared" si="28"/>
        <v>0</v>
      </c>
      <c r="F134" s="73" t="str">
        <f t="shared" si="27"/>
        <v>-</v>
      </c>
    </row>
    <row r="135" spans="1:7" ht="12.75" customHeight="1" x14ac:dyDescent="0.2">
      <c r="A135" s="69">
        <v>6711</v>
      </c>
      <c r="B135" s="70" t="s">
        <v>271</v>
      </c>
      <c r="C135" s="71" t="s">
        <v>272</v>
      </c>
      <c r="D135" s="76"/>
      <c r="E135" s="76"/>
      <c r="F135" s="73" t="str">
        <f t="shared" si="27"/>
        <v>-</v>
      </c>
    </row>
    <row r="136" spans="1:7" ht="24" x14ac:dyDescent="0.2">
      <c r="A136" s="69">
        <v>6712</v>
      </c>
      <c r="B136" s="77" t="s">
        <v>273</v>
      </c>
      <c r="C136" s="71" t="s">
        <v>274</v>
      </c>
      <c r="D136" s="76"/>
      <c r="E136" s="76"/>
      <c r="F136" s="73" t="str">
        <f t="shared" si="27"/>
        <v>-</v>
      </c>
    </row>
    <row r="137" spans="1:7" ht="24" x14ac:dyDescent="0.2">
      <c r="A137" s="69" t="s">
        <v>275</v>
      </c>
      <c r="B137" s="75" t="s">
        <v>2807</v>
      </c>
      <c r="C137" s="71" t="s">
        <v>275</v>
      </c>
      <c r="D137" s="76"/>
      <c r="E137" s="76"/>
      <c r="F137" s="73" t="str">
        <f t="shared" si="27"/>
        <v>-</v>
      </c>
      <c r="G137" s="74"/>
    </row>
    <row r="138" spans="1:7" ht="12.75" customHeight="1" x14ac:dyDescent="0.2">
      <c r="A138" s="69" t="s">
        <v>276</v>
      </c>
      <c r="B138" s="70" t="s">
        <v>277</v>
      </c>
      <c r="C138" s="71" t="s">
        <v>276</v>
      </c>
      <c r="D138" s="76"/>
      <c r="E138" s="76"/>
      <c r="F138" s="73" t="str">
        <f t="shared" si="27"/>
        <v>-</v>
      </c>
    </row>
    <row r="139" spans="1:7" ht="12.75" customHeight="1" x14ac:dyDescent="0.2">
      <c r="A139" s="69">
        <v>68</v>
      </c>
      <c r="B139" s="70" t="s">
        <v>278</v>
      </c>
      <c r="C139" s="71" t="s">
        <v>279</v>
      </c>
      <c r="D139" s="72">
        <f t="shared" ref="D139:E139" si="29">D140+D150</f>
        <v>0</v>
      </c>
      <c r="E139" s="72">
        <f t="shared" si="29"/>
        <v>0</v>
      </c>
      <c r="F139" s="73" t="str">
        <f t="shared" si="27"/>
        <v>-</v>
      </c>
    </row>
    <row r="140" spans="1:7" ht="12.75" customHeight="1" x14ac:dyDescent="0.2">
      <c r="A140" s="69">
        <v>681</v>
      </c>
      <c r="B140" s="70" t="s">
        <v>280</v>
      </c>
      <c r="C140" s="71" t="s">
        <v>281</v>
      </c>
      <c r="D140" s="72">
        <f t="shared" ref="D140:E140" si="30">SUM(D141:D149)</f>
        <v>0</v>
      </c>
      <c r="E140" s="72">
        <f t="shared" si="30"/>
        <v>0</v>
      </c>
      <c r="F140" s="73" t="str">
        <f t="shared" si="27"/>
        <v>-</v>
      </c>
    </row>
    <row r="141" spans="1:7" ht="12.75" customHeight="1" x14ac:dyDescent="0.2">
      <c r="A141" s="69">
        <v>6811</v>
      </c>
      <c r="B141" s="70" t="s">
        <v>282</v>
      </c>
      <c r="C141" s="71" t="s">
        <v>283</v>
      </c>
      <c r="D141" s="76"/>
      <c r="E141" s="76"/>
      <c r="F141" s="73" t="str">
        <f t="shared" si="27"/>
        <v>-</v>
      </c>
    </row>
    <row r="142" spans="1:7" ht="12.75" customHeight="1" x14ac:dyDescent="0.2">
      <c r="A142" s="69">
        <v>6812</v>
      </c>
      <c r="B142" s="70" t="s">
        <v>284</v>
      </c>
      <c r="C142" s="71" t="s">
        <v>285</v>
      </c>
      <c r="D142" s="76"/>
      <c r="E142" s="76"/>
      <c r="F142" s="73" t="str">
        <f t="shared" si="27"/>
        <v>-</v>
      </c>
    </row>
    <row r="143" spans="1:7" ht="12.75" customHeight="1" x14ac:dyDescent="0.2">
      <c r="A143" s="69">
        <v>6813</v>
      </c>
      <c r="B143" s="70" t="s">
        <v>286</v>
      </c>
      <c r="C143" s="71" t="s">
        <v>287</v>
      </c>
      <c r="D143" s="76"/>
      <c r="E143" s="76"/>
      <c r="F143" s="73" t="str">
        <f t="shared" si="27"/>
        <v>-</v>
      </c>
    </row>
    <row r="144" spans="1:7" ht="12.75" customHeight="1" x14ac:dyDescent="0.2">
      <c r="A144" s="69">
        <v>6814</v>
      </c>
      <c r="B144" s="70" t="s">
        <v>2808</v>
      </c>
      <c r="C144" s="71" t="s">
        <v>288</v>
      </c>
      <c r="D144" s="76"/>
      <c r="E144" s="76"/>
      <c r="F144" s="73" t="str">
        <f t="shared" si="27"/>
        <v>-</v>
      </c>
      <c r="G144" s="74"/>
    </row>
    <row r="145" spans="1:7" ht="12.75" customHeight="1" x14ac:dyDescent="0.2">
      <c r="A145" s="69">
        <v>6815</v>
      </c>
      <c r="B145" s="70" t="s">
        <v>289</v>
      </c>
      <c r="C145" s="71" t="s">
        <v>290</v>
      </c>
      <c r="D145" s="76"/>
      <c r="E145" s="76"/>
      <c r="F145" s="73" t="str">
        <f t="shared" si="27"/>
        <v>-</v>
      </c>
    </row>
    <row r="146" spans="1:7" ht="12.75" customHeight="1" x14ac:dyDescent="0.2">
      <c r="A146" s="69">
        <v>6816</v>
      </c>
      <c r="B146" s="70" t="s">
        <v>291</v>
      </c>
      <c r="C146" s="71" t="s">
        <v>292</v>
      </c>
      <c r="D146" s="76"/>
      <c r="E146" s="76"/>
      <c r="F146" s="73" t="str">
        <f t="shared" si="27"/>
        <v>-</v>
      </c>
    </row>
    <row r="147" spans="1:7" ht="12.75" customHeight="1" x14ac:dyDescent="0.2">
      <c r="A147" s="69">
        <v>6817</v>
      </c>
      <c r="B147" s="70" t="s">
        <v>293</v>
      </c>
      <c r="C147" s="71" t="s">
        <v>294</v>
      </c>
      <c r="D147" s="76"/>
      <c r="E147" s="76"/>
      <c r="F147" s="73" t="str">
        <f t="shared" si="27"/>
        <v>-</v>
      </c>
    </row>
    <row r="148" spans="1:7" ht="12.75" customHeight="1" x14ac:dyDescent="0.2">
      <c r="A148" s="69">
        <v>6818</v>
      </c>
      <c r="B148" s="70" t="s">
        <v>295</v>
      </c>
      <c r="C148" s="71" t="s">
        <v>296</v>
      </c>
      <c r="D148" s="76"/>
      <c r="E148" s="76"/>
      <c r="F148" s="73" t="str">
        <f t="shared" si="27"/>
        <v>-</v>
      </c>
    </row>
    <row r="149" spans="1:7" ht="12.75" customHeight="1" x14ac:dyDescent="0.2">
      <c r="A149" s="69">
        <v>6819</v>
      </c>
      <c r="B149" s="70" t="s">
        <v>297</v>
      </c>
      <c r="C149" s="71" t="s">
        <v>298</v>
      </c>
      <c r="D149" s="76"/>
      <c r="E149" s="76"/>
      <c r="F149" s="73" t="str">
        <f t="shared" si="27"/>
        <v>-</v>
      </c>
    </row>
    <row r="150" spans="1:7" ht="12.75" customHeight="1" x14ac:dyDescent="0.2">
      <c r="A150" s="69">
        <v>683</v>
      </c>
      <c r="B150" s="70" t="s">
        <v>299</v>
      </c>
      <c r="C150" s="71" t="s">
        <v>300</v>
      </c>
      <c r="D150" s="76"/>
      <c r="E150" s="76"/>
      <c r="F150" s="73" t="str">
        <f t="shared" si="27"/>
        <v>-</v>
      </c>
    </row>
    <row r="151" spans="1:7" ht="12.75" customHeight="1" x14ac:dyDescent="0.2">
      <c r="A151" s="69">
        <v>3</v>
      </c>
      <c r="B151" s="70" t="s">
        <v>301</v>
      </c>
      <c r="C151" s="71" t="s">
        <v>32</v>
      </c>
      <c r="D151" s="72">
        <f>D152+D163+D201+D220+D229+D261+D272</f>
        <v>0</v>
      </c>
      <c r="E151" s="72">
        <f>E152+E163+E201+E220+E229+E261+E272</f>
        <v>0</v>
      </c>
      <c r="F151" s="73" t="str">
        <f t="shared" si="27"/>
        <v>-</v>
      </c>
    </row>
    <row r="152" spans="1:7" ht="12.75" customHeight="1" x14ac:dyDescent="0.2">
      <c r="A152" s="69">
        <v>31</v>
      </c>
      <c r="B152" s="70" t="s">
        <v>302</v>
      </c>
      <c r="C152" s="71" t="s">
        <v>303</v>
      </c>
      <c r="D152" s="72">
        <f t="shared" ref="D152:E152" si="31">D153+D158+D159</f>
        <v>0</v>
      </c>
      <c r="E152" s="72">
        <f t="shared" si="31"/>
        <v>0</v>
      </c>
      <c r="F152" s="73" t="str">
        <f t="shared" si="27"/>
        <v>-</v>
      </c>
    </row>
    <row r="153" spans="1:7" ht="12.75" customHeight="1" x14ac:dyDescent="0.2">
      <c r="A153" s="69">
        <v>311</v>
      </c>
      <c r="B153" s="70" t="s">
        <v>304</v>
      </c>
      <c r="C153" s="71" t="s">
        <v>305</v>
      </c>
      <c r="D153" s="72">
        <f t="shared" ref="D153:E153" si="32">SUM(D154:D157)</f>
        <v>0</v>
      </c>
      <c r="E153" s="72">
        <f t="shared" si="32"/>
        <v>0</v>
      </c>
      <c r="F153" s="73" t="str">
        <f t="shared" si="27"/>
        <v>-</v>
      </c>
    </row>
    <row r="154" spans="1:7" ht="12.75" customHeight="1" x14ac:dyDescent="0.2">
      <c r="A154" s="69">
        <v>3111</v>
      </c>
      <c r="B154" s="70" t="s">
        <v>306</v>
      </c>
      <c r="C154" s="71" t="s">
        <v>307</v>
      </c>
      <c r="D154" s="76"/>
      <c r="E154" s="76"/>
      <c r="F154" s="73" t="str">
        <f t="shared" si="27"/>
        <v>-</v>
      </c>
    </row>
    <row r="155" spans="1:7" ht="12.75" customHeight="1" x14ac:dyDescent="0.2">
      <c r="A155" s="69">
        <v>3112</v>
      </c>
      <c r="B155" s="70" t="s">
        <v>308</v>
      </c>
      <c r="C155" s="71" t="s">
        <v>309</v>
      </c>
      <c r="D155" s="76"/>
      <c r="E155" s="76"/>
      <c r="F155" s="73" t="str">
        <f t="shared" si="27"/>
        <v>-</v>
      </c>
    </row>
    <row r="156" spans="1:7" ht="12.75" customHeight="1" x14ac:dyDescent="0.2">
      <c r="A156" s="69">
        <v>3113</v>
      </c>
      <c r="B156" s="70" t="s">
        <v>310</v>
      </c>
      <c r="C156" s="71" t="s">
        <v>311</v>
      </c>
      <c r="D156" s="76"/>
      <c r="E156" s="76"/>
      <c r="F156" s="73" t="str">
        <f t="shared" si="27"/>
        <v>-</v>
      </c>
    </row>
    <row r="157" spans="1:7" ht="12.75" customHeight="1" x14ac:dyDescent="0.2">
      <c r="A157" s="69">
        <v>3114</v>
      </c>
      <c r="B157" s="70" t="s">
        <v>312</v>
      </c>
      <c r="C157" s="71" t="s">
        <v>313</v>
      </c>
      <c r="D157" s="76"/>
      <c r="E157" s="76"/>
      <c r="F157" s="73" t="str">
        <f t="shared" si="27"/>
        <v>-</v>
      </c>
    </row>
    <row r="158" spans="1:7" ht="12.75" customHeight="1" x14ac:dyDescent="0.2">
      <c r="A158" s="69">
        <v>312</v>
      </c>
      <c r="B158" s="70" t="s">
        <v>314</v>
      </c>
      <c r="C158" s="71" t="s">
        <v>315</v>
      </c>
      <c r="D158" s="76"/>
      <c r="E158" s="76"/>
      <c r="F158" s="73" t="str">
        <f t="shared" si="27"/>
        <v>-</v>
      </c>
    </row>
    <row r="159" spans="1:7" ht="12.75" customHeight="1" x14ac:dyDescent="0.2">
      <c r="A159" s="69">
        <v>313</v>
      </c>
      <c r="B159" s="70" t="s">
        <v>316</v>
      </c>
      <c r="C159" s="71" t="s">
        <v>317</v>
      </c>
      <c r="D159" s="72">
        <f t="shared" ref="D159:E159" si="33">SUM(D160:D162)</f>
        <v>0</v>
      </c>
      <c r="E159" s="72">
        <f t="shared" si="33"/>
        <v>0</v>
      </c>
      <c r="F159" s="73" t="str">
        <f t="shared" si="27"/>
        <v>-</v>
      </c>
    </row>
    <row r="160" spans="1:7" ht="12.75" customHeight="1" x14ac:dyDescent="0.2">
      <c r="A160" s="69">
        <v>3131</v>
      </c>
      <c r="B160" s="75" t="s">
        <v>2809</v>
      </c>
      <c r="C160" s="71" t="s">
        <v>318</v>
      </c>
      <c r="D160" s="76"/>
      <c r="E160" s="76"/>
      <c r="F160" s="73" t="str">
        <f t="shared" si="27"/>
        <v>-</v>
      </c>
      <c r="G160" s="74"/>
    </row>
    <row r="161" spans="1:7" ht="12.75" customHeight="1" x14ac:dyDescent="0.2">
      <c r="A161" s="69">
        <v>3132</v>
      </c>
      <c r="B161" s="70" t="s">
        <v>319</v>
      </c>
      <c r="C161" s="71" t="s">
        <v>320</v>
      </c>
      <c r="D161" s="76"/>
      <c r="E161" s="76"/>
      <c r="F161" s="73" t="str">
        <f t="shared" si="27"/>
        <v>-</v>
      </c>
    </row>
    <row r="162" spans="1:7" ht="12.75" customHeight="1" x14ac:dyDescent="0.2">
      <c r="A162" s="69">
        <v>3133</v>
      </c>
      <c r="B162" s="70" t="s">
        <v>321</v>
      </c>
      <c r="C162" s="71" t="s">
        <v>322</v>
      </c>
      <c r="D162" s="76"/>
      <c r="E162" s="76"/>
      <c r="F162" s="73" t="str">
        <f t="shared" si="27"/>
        <v>-</v>
      </c>
    </row>
    <row r="163" spans="1:7" ht="12.75" customHeight="1" x14ac:dyDescent="0.2">
      <c r="A163" s="69">
        <v>32</v>
      </c>
      <c r="B163" s="75" t="s">
        <v>2810</v>
      </c>
      <c r="C163" s="71" t="s">
        <v>323</v>
      </c>
      <c r="D163" s="72">
        <f>D164+D169+D177+D187+D188+D193</f>
        <v>0</v>
      </c>
      <c r="E163" s="72">
        <f>E164+E169+E177+E187+E188+E193</f>
        <v>0</v>
      </c>
      <c r="F163" s="73" t="str">
        <f t="shared" si="27"/>
        <v>-</v>
      </c>
      <c r="G163" s="74"/>
    </row>
    <row r="164" spans="1:7" ht="12.75" customHeight="1" x14ac:dyDescent="0.2">
      <c r="A164" s="69">
        <v>321</v>
      </c>
      <c r="B164" s="70" t="s">
        <v>324</v>
      </c>
      <c r="C164" s="71" t="s">
        <v>325</v>
      </c>
      <c r="D164" s="72">
        <f t="shared" ref="D164:E164" si="34">SUM(D165:D168)</f>
        <v>0</v>
      </c>
      <c r="E164" s="72">
        <f t="shared" si="34"/>
        <v>0</v>
      </c>
      <c r="F164" s="73" t="str">
        <f t="shared" si="27"/>
        <v>-</v>
      </c>
    </row>
    <row r="165" spans="1:7" ht="12.75" customHeight="1" x14ac:dyDescent="0.2">
      <c r="A165" s="69">
        <v>3211</v>
      </c>
      <c r="B165" s="70" t="s">
        <v>326</v>
      </c>
      <c r="C165" s="71" t="s">
        <v>327</v>
      </c>
      <c r="D165" s="76"/>
      <c r="E165" s="76"/>
      <c r="F165" s="73" t="str">
        <f t="shared" si="27"/>
        <v>-</v>
      </c>
    </row>
    <row r="166" spans="1:7" ht="12.75" customHeight="1" x14ac:dyDescent="0.2">
      <c r="A166" s="69">
        <v>3212</v>
      </c>
      <c r="B166" s="70" t="s">
        <v>328</v>
      </c>
      <c r="C166" s="71" t="s">
        <v>329</v>
      </c>
      <c r="D166" s="76"/>
      <c r="E166" s="76"/>
      <c r="F166" s="73" t="str">
        <f t="shared" si="27"/>
        <v>-</v>
      </c>
    </row>
    <row r="167" spans="1:7" ht="12.75" customHeight="1" x14ac:dyDescent="0.2">
      <c r="A167" s="69">
        <v>3213</v>
      </c>
      <c r="B167" s="70" t="s">
        <v>330</v>
      </c>
      <c r="C167" s="71" t="s">
        <v>331</v>
      </c>
      <c r="D167" s="76"/>
      <c r="E167" s="76"/>
      <c r="F167" s="73" t="str">
        <f t="shared" si="27"/>
        <v>-</v>
      </c>
    </row>
    <row r="168" spans="1:7" ht="12.75" customHeight="1" x14ac:dyDescent="0.2">
      <c r="A168" s="69">
        <v>3214</v>
      </c>
      <c r="B168" s="70" t="s">
        <v>332</v>
      </c>
      <c r="C168" s="71" t="s">
        <v>333</v>
      </c>
      <c r="D168" s="76"/>
      <c r="E168" s="76"/>
      <c r="F168" s="73" t="str">
        <f t="shared" si="27"/>
        <v>-</v>
      </c>
    </row>
    <row r="169" spans="1:7" ht="12.75" customHeight="1" x14ac:dyDescent="0.2">
      <c r="A169" s="69">
        <v>322</v>
      </c>
      <c r="B169" s="70" t="s">
        <v>334</v>
      </c>
      <c r="C169" s="71" t="s">
        <v>335</v>
      </c>
      <c r="D169" s="72">
        <f t="shared" ref="D169:E169" si="35">SUM(D170:D176)</f>
        <v>0</v>
      </c>
      <c r="E169" s="72">
        <f t="shared" si="35"/>
        <v>0</v>
      </c>
      <c r="F169" s="73" t="str">
        <f t="shared" si="27"/>
        <v>-</v>
      </c>
    </row>
    <row r="170" spans="1:7" ht="12.75" customHeight="1" x14ac:dyDescent="0.2">
      <c r="A170" s="69">
        <v>3221</v>
      </c>
      <c r="B170" s="70" t="s">
        <v>336</v>
      </c>
      <c r="C170" s="71" t="s">
        <v>337</v>
      </c>
      <c r="D170" s="76"/>
      <c r="E170" s="76"/>
      <c r="F170" s="73" t="str">
        <f t="shared" si="27"/>
        <v>-</v>
      </c>
    </row>
    <row r="171" spans="1:7" ht="12.75" customHeight="1" x14ac:dyDescent="0.2">
      <c r="A171" s="69">
        <v>3222</v>
      </c>
      <c r="B171" s="70" t="s">
        <v>338</v>
      </c>
      <c r="C171" s="71" t="s">
        <v>339</v>
      </c>
      <c r="D171" s="76"/>
      <c r="E171" s="76"/>
      <c r="F171" s="73" t="str">
        <f t="shared" si="27"/>
        <v>-</v>
      </c>
    </row>
    <row r="172" spans="1:7" ht="12.75" customHeight="1" x14ac:dyDescent="0.2">
      <c r="A172" s="69">
        <v>3223</v>
      </c>
      <c r="B172" s="70" t="s">
        <v>340</v>
      </c>
      <c r="C172" s="71" t="s">
        <v>341</v>
      </c>
      <c r="D172" s="76"/>
      <c r="E172" s="76"/>
      <c r="F172" s="73" t="str">
        <f t="shared" si="27"/>
        <v>-</v>
      </c>
    </row>
    <row r="173" spans="1:7" ht="12.75" customHeight="1" x14ac:dyDescent="0.2">
      <c r="A173" s="69">
        <v>3224</v>
      </c>
      <c r="B173" s="70" t="s">
        <v>342</v>
      </c>
      <c r="C173" s="71" t="s">
        <v>343</v>
      </c>
      <c r="D173" s="76"/>
      <c r="E173" s="76"/>
      <c r="F173" s="73" t="str">
        <f t="shared" si="27"/>
        <v>-</v>
      </c>
    </row>
    <row r="174" spans="1:7" ht="12.75" customHeight="1" x14ac:dyDescent="0.2">
      <c r="A174" s="69">
        <v>3225</v>
      </c>
      <c r="B174" s="75" t="s">
        <v>2756</v>
      </c>
      <c r="C174" s="71" t="s">
        <v>344</v>
      </c>
      <c r="D174" s="76"/>
      <c r="E174" s="76"/>
      <c r="F174" s="73" t="str">
        <f t="shared" si="27"/>
        <v>-</v>
      </c>
      <c r="G174" s="74"/>
    </row>
    <row r="175" spans="1:7" ht="12.75" customHeight="1" x14ac:dyDescent="0.2">
      <c r="A175" s="69">
        <v>3226</v>
      </c>
      <c r="B175" s="70" t="s">
        <v>345</v>
      </c>
      <c r="C175" s="71" t="s">
        <v>346</v>
      </c>
      <c r="D175" s="76"/>
      <c r="E175" s="76"/>
      <c r="F175" s="73" t="str">
        <f t="shared" si="27"/>
        <v>-</v>
      </c>
    </row>
    <row r="176" spans="1:7" ht="12.75" customHeight="1" x14ac:dyDescent="0.2">
      <c r="A176" s="69">
        <v>3227</v>
      </c>
      <c r="B176" s="70" t="s">
        <v>347</v>
      </c>
      <c r="C176" s="71" t="s">
        <v>348</v>
      </c>
      <c r="D176" s="76"/>
      <c r="E176" s="76"/>
      <c r="F176" s="73" t="str">
        <f t="shared" si="27"/>
        <v>-</v>
      </c>
    </row>
    <row r="177" spans="1:7" ht="12.75" customHeight="1" x14ac:dyDescent="0.2">
      <c r="A177" s="69">
        <v>323</v>
      </c>
      <c r="B177" s="70" t="s">
        <v>349</v>
      </c>
      <c r="C177" s="71" t="s">
        <v>350</v>
      </c>
      <c r="D177" s="72">
        <f t="shared" ref="D177:E177" si="36">SUM(D178:D186)</f>
        <v>0</v>
      </c>
      <c r="E177" s="72">
        <f t="shared" si="36"/>
        <v>0</v>
      </c>
      <c r="F177" s="73" t="str">
        <f t="shared" si="27"/>
        <v>-</v>
      </c>
    </row>
    <row r="178" spans="1:7" ht="12.75" customHeight="1" x14ac:dyDescent="0.2">
      <c r="A178" s="69">
        <v>3231</v>
      </c>
      <c r="B178" s="75" t="s">
        <v>2811</v>
      </c>
      <c r="C178" s="71" t="s">
        <v>351</v>
      </c>
      <c r="D178" s="76"/>
      <c r="E178" s="76"/>
      <c r="F178" s="73" t="str">
        <f t="shared" si="27"/>
        <v>-</v>
      </c>
      <c r="G178" s="74"/>
    </row>
    <row r="179" spans="1:7" ht="12.75" customHeight="1" x14ac:dyDescent="0.2">
      <c r="A179" s="69">
        <v>3232</v>
      </c>
      <c r="B179" s="70" t="s">
        <v>352</v>
      </c>
      <c r="C179" s="71" t="s">
        <v>353</v>
      </c>
      <c r="D179" s="76"/>
      <c r="E179" s="76"/>
      <c r="F179" s="73" t="str">
        <f t="shared" si="27"/>
        <v>-</v>
      </c>
    </row>
    <row r="180" spans="1:7" ht="12.75" customHeight="1" x14ac:dyDescent="0.2">
      <c r="A180" s="69">
        <v>3233</v>
      </c>
      <c r="B180" s="70" t="s">
        <v>354</v>
      </c>
      <c r="C180" s="71" t="s">
        <v>355</v>
      </c>
      <c r="D180" s="76"/>
      <c r="E180" s="76"/>
      <c r="F180" s="73" t="str">
        <f t="shared" si="27"/>
        <v>-</v>
      </c>
    </row>
    <row r="181" spans="1:7" ht="12.75" customHeight="1" x14ac:dyDescent="0.2">
      <c r="A181" s="69">
        <v>3234</v>
      </c>
      <c r="B181" s="70" t="s">
        <v>356</v>
      </c>
      <c r="C181" s="71" t="s">
        <v>357</v>
      </c>
      <c r="D181" s="76"/>
      <c r="E181" s="76"/>
      <c r="F181" s="73" t="str">
        <f t="shared" si="27"/>
        <v>-</v>
      </c>
    </row>
    <row r="182" spans="1:7" ht="12.75" customHeight="1" x14ac:dyDescent="0.2">
      <c r="A182" s="69">
        <v>3235</v>
      </c>
      <c r="B182" s="70" t="s">
        <v>358</v>
      </c>
      <c r="C182" s="71" t="s">
        <v>359</v>
      </c>
      <c r="D182" s="76"/>
      <c r="E182" s="76"/>
      <c r="F182" s="73" t="str">
        <f t="shared" si="27"/>
        <v>-</v>
      </c>
    </row>
    <row r="183" spans="1:7" ht="12.75" customHeight="1" x14ac:dyDescent="0.2">
      <c r="A183" s="69">
        <v>3236</v>
      </c>
      <c r="B183" s="70" t="s">
        <v>360</v>
      </c>
      <c r="C183" s="71" t="s">
        <v>361</v>
      </c>
      <c r="D183" s="76"/>
      <c r="E183" s="76"/>
      <c r="F183" s="73" t="str">
        <f t="shared" si="27"/>
        <v>-</v>
      </c>
    </row>
    <row r="184" spans="1:7" ht="12.75" customHeight="1" x14ac:dyDescent="0.2">
      <c r="A184" s="69">
        <v>3237</v>
      </c>
      <c r="B184" s="70" t="s">
        <v>362</v>
      </c>
      <c r="C184" s="71" t="s">
        <v>363</v>
      </c>
      <c r="D184" s="76"/>
      <c r="E184" s="76"/>
      <c r="F184" s="73" t="str">
        <f t="shared" si="27"/>
        <v>-</v>
      </c>
    </row>
    <row r="185" spans="1:7" ht="12.75" customHeight="1" x14ac:dyDescent="0.2">
      <c r="A185" s="69">
        <v>3238</v>
      </c>
      <c r="B185" s="70" t="s">
        <v>364</v>
      </c>
      <c r="C185" s="71" t="s">
        <v>365</v>
      </c>
      <c r="D185" s="76"/>
      <c r="E185" s="76"/>
      <c r="F185" s="73" t="str">
        <f t="shared" si="27"/>
        <v>-</v>
      </c>
    </row>
    <row r="186" spans="1:7" ht="12.75" customHeight="1" x14ac:dyDescent="0.2">
      <c r="A186" s="69">
        <v>3239</v>
      </c>
      <c r="B186" s="70" t="s">
        <v>366</v>
      </c>
      <c r="C186" s="71" t="s">
        <v>367</v>
      </c>
      <c r="D186" s="76"/>
      <c r="E186" s="76"/>
      <c r="F186" s="73" t="str">
        <f t="shared" si="27"/>
        <v>-</v>
      </c>
    </row>
    <row r="187" spans="1:7" ht="12.75" customHeight="1" x14ac:dyDescent="0.2">
      <c r="A187" s="69">
        <v>324</v>
      </c>
      <c r="B187" s="70" t="s">
        <v>368</v>
      </c>
      <c r="C187" s="71" t="s">
        <v>369</v>
      </c>
      <c r="D187" s="76"/>
      <c r="E187" s="76"/>
      <c r="F187" s="73" t="str">
        <f t="shared" si="27"/>
        <v>-</v>
      </c>
    </row>
    <row r="188" spans="1:7" ht="24" x14ac:dyDescent="0.2">
      <c r="A188" s="135" t="s">
        <v>370</v>
      </c>
      <c r="B188" s="75" t="s">
        <v>371</v>
      </c>
      <c r="C188" s="227" t="s">
        <v>370</v>
      </c>
      <c r="D188" s="228">
        <f>SUM(D189:D192)</f>
        <v>0</v>
      </c>
      <c r="E188" s="228">
        <f>SUM(E189:E192)</f>
        <v>0</v>
      </c>
      <c r="F188" s="138" t="str">
        <f t="shared" si="27"/>
        <v>-</v>
      </c>
      <c r="G188" s="74"/>
    </row>
    <row r="189" spans="1:7" ht="12.75" customHeight="1" x14ac:dyDescent="0.2">
      <c r="A189" s="135" t="s">
        <v>372</v>
      </c>
      <c r="B189" s="75" t="s">
        <v>373</v>
      </c>
      <c r="C189" s="227" t="s">
        <v>372</v>
      </c>
      <c r="D189" s="139"/>
      <c r="E189" s="139"/>
      <c r="F189" s="138" t="str">
        <f>IF(D189&lt;&gt;0,IF(E189/D189&gt;=100,"&gt;&gt;100",E189/D189*100),"-")</f>
        <v>-</v>
      </c>
      <c r="G189" s="74"/>
    </row>
    <row r="190" spans="1:7" ht="12.75" customHeight="1" x14ac:dyDescent="0.2">
      <c r="A190" s="135" t="s">
        <v>374</v>
      </c>
      <c r="B190" s="75" t="s">
        <v>375</v>
      </c>
      <c r="C190" s="227" t="s">
        <v>374</v>
      </c>
      <c r="D190" s="139"/>
      <c r="E190" s="139"/>
      <c r="F190" s="138" t="str">
        <f>IF(D190&lt;&gt;0,IF(E190/D190&gt;=100,"&gt;&gt;100",E190/D190*100),"-")</f>
        <v>-</v>
      </c>
      <c r="G190" s="74"/>
    </row>
    <row r="191" spans="1:7" ht="12.75" customHeight="1" x14ac:dyDescent="0.2">
      <c r="A191" s="135" t="s">
        <v>376</v>
      </c>
      <c r="B191" s="75" t="s">
        <v>377</v>
      </c>
      <c r="C191" s="227" t="s">
        <v>376</v>
      </c>
      <c r="D191" s="139"/>
      <c r="E191" s="139"/>
      <c r="F191" s="138" t="str">
        <f>IF(D191&lt;&gt;0,IF(E191/D191&gt;=100,"&gt;&gt;100",E191/D191*100),"-")</f>
        <v>-</v>
      </c>
      <c r="G191" s="74"/>
    </row>
    <row r="192" spans="1:7" ht="12.75" customHeight="1" x14ac:dyDescent="0.2">
      <c r="A192" s="135" t="s">
        <v>378</v>
      </c>
      <c r="B192" s="75" t="s">
        <v>379</v>
      </c>
      <c r="C192" s="227" t="s">
        <v>378</v>
      </c>
      <c r="D192" s="139"/>
      <c r="E192" s="139"/>
      <c r="F192" s="138" t="str">
        <f>IF(D192&lt;&gt;0,IF(E192/D192&gt;=100,"&gt;&gt;100",E192/D192*100),"-")</f>
        <v>-</v>
      </c>
      <c r="G192" s="74"/>
    </row>
    <row r="193" spans="1:6" ht="12.75" customHeight="1" x14ac:dyDescent="0.2">
      <c r="A193" s="69">
        <v>329</v>
      </c>
      <c r="B193" s="70" t="s">
        <v>380</v>
      </c>
      <c r="C193" s="71" t="s">
        <v>381</v>
      </c>
      <c r="D193" s="72">
        <f t="shared" ref="D193:E193" si="37">SUM(D194:D200)</f>
        <v>0</v>
      </c>
      <c r="E193" s="72">
        <f t="shared" si="37"/>
        <v>0</v>
      </c>
      <c r="F193" s="73" t="str">
        <f t="shared" si="27"/>
        <v>-</v>
      </c>
    </row>
    <row r="194" spans="1:6" ht="12.75" customHeight="1" x14ac:dyDescent="0.2">
      <c r="A194" s="69">
        <v>3291</v>
      </c>
      <c r="B194" s="77" t="s">
        <v>382</v>
      </c>
      <c r="C194" s="71" t="s">
        <v>383</v>
      </c>
      <c r="D194" s="76"/>
      <c r="E194" s="76"/>
      <c r="F194" s="73" t="str">
        <f t="shared" si="27"/>
        <v>-</v>
      </c>
    </row>
    <row r="195" spans="1:6" ht="12.75" customHeight="1" x14ac:dyDescent="0.2">
      <c r="A195" s="69">
        <v>3292</v>
      </c>
      <c r="B195" s="70" t="s">
        <v>384</v>
      </c>
      <c r="C195" s="71" t="s">
        <v>385</v>
      </c>
      <c r="D195" s="76"/>
      <c r="E195" s="76"/>
      <c r="F195" s="73" t="str">
        <f t="shared" si="27"/>
        <v>-</v>
      </c>
    </row>
    <row r="196" spans="1:6" ht="12.75" customHeight="1" x14ac:dyDescent="0.2">
      <c r="A196" s="69">
        <v>3293</v>
      </c>
      <c r="B196" s="70" t="s">
        <v>386</v>
      </c>
      <c r="C196" s="71" t="s">
        <v>387</v>
      </c>
      <c r="D196" s="76"/>
      <c r="E196" s="76"/>
      <c r="F196" s="73" t="str">
        <f t="shared" si="27"/>
        <v>-</v>
      </c>
    </row>
    <row r="197" spans="1:6" ht="12.75" customHeight="1" x14ac:dyDescent="0.2">
      <c r="A197" s="69">
        <v>3294</v>
      </c>
      <c r="B197" s="70" t="s">
        <v>388</v>
      </c>
      <c r="C197" s="71" t="s">
        <v>389</v>
      </c>
      <c r="D197" s="76"/>
      <c r="E197" s="76"/>
      <c r="F197" s="73" t="str">
        <f t="shared" si="27"/>
        <v>-</v>
      </c>
    </row>
    <row r="198" spans="1:6" ht="12.75" customHeight="1" x14ac:dyDescent="0.2">
      <c r="A198" s="69">
        <v>3295</v>
      </c>
      <c r="B198" s="70" t="s">
        <v>390</v>
      </c>
      <c r="C198" s="71" t="s">
        <v>391</v>
      </c>
      <c r="D198" s="76"/>
      <c r="E198" s="76"/>
      <c r="F198" s="73" t="str">
        <f t="shared" si="27"/>
        <v>-</v>
      </c>
    </row>
    <row r="199" spans="1:6" ht="12.75" customHeight="1" x14ac:dyDescent="0.2">
      <c r="A199" s="69" t="s">
        <v>392</v>
      </c>
      <c r="B199" s="70" t="s">
        <v>393</v>
      </c>
      <c r="C199" s="71" t="s">
        <v>392</v>
      </c>
      <c r="D199" s="76"/>
      <c r="E199" s="76"/>
      <c r="F199" s="73" t="str">
        <f t="shared" si="27"/>
        <v>-</v>
      </c>
    </row>
    <row r="200" spans="1:6" ht="12.75" customHeight="1" x14ac:dyDescent="0.2">
      <c r="A200" s="69">
        <v>3299</v>
      </c>
      <c r="B200" s="70" t="s">
        <v>394</v>
      </c>
      <c r="C200" s="71" t="s">
        <v>395</v>
      </c>
      <c r="D200" s="76"/>
      <c r="E200" s="76"/>
      <c r="F200" s="73" t="str">
        <f t="shared" si="27"/>
        <v>-</v>
      </c>
    </row>
    <row r="201" spans="1:6" ht="12.75" customHeight="1" x14ac:dyDescent="0.2">
      <c r="A201" s="69">
        <v>34</v>
      </c>
      <c r="B201" s="77" t="s">
        <v>396</v>
      </c>
      <c r="C201" s="71" t="s">
        <v>397</v>
      </c>
      <c r="D201" s="72">
        <f t="shared" ref="D201:E201" si="38">D202+D207+D215</f>
        <v>0</v>
      </c>
      <c r="E201" s="72">
        <f t="shared" si="38"/>
        <v>0</v>
      </c>
      <c r="F201" s="73" t="str">
        <f t="shared" si="27"/>
        <v>-</v>
      </c>
    </row>
    <row r="202" spans="1:6" ht="12.75" customHeight="1" x14ac:dyDescent="0.2">
      <c r="A202" s="69">
        <v>341</v>
      </c>
      <c r="B202" s="70" t="s">
        <v>398</v>
      </c>
      <c r="C202" s="71" t="s">
        <v>399</v>
      </c>
      <c r="D202" s="72">
        <f t="shared" ref="D202:E202" si="39">SUM(D203:D206)</f>
        <v>0</v>
      </c>
      <c r="E202" s="72">
        <f t="shared" si="39"/>
        <v>0</v>
      </c>
      <c r="F202" s="73" t="str">
        <f t="shared" si="27"/>
        <v>-</v>
      </c>
    </row>
    <row r="203" spans="1:6" ht="12.75" customHeight="1" x14ac:dyDescent="0.2">
      <c r="A203" s="69">
        <v>3411</v>
      </c>
      <c r="B203" s="70" t="s">
        <v>400</v>
      </c>
      <c r="C203" s="71" t="s">
        <v>401</v>
      </c>
      <c r="D203" s="76"/>
      <c r="E203" s="76"/>
      <c r="F203" s="73" t="str">
        <f t="shared" si="27"/>
        <v>-</v>
      </c>
    </row>
    <row r="204" spans="1:6" ht="12.75" customHeight="1" x14ac:dyDescent="0.2">
      <c r="A204" s="69">
        <v>3412</v>
      </c>
      <c r="B204" s="70" t="s">
        <v>402</v>
      </c>
      <c r="C204" s="71" t="s">
        <v>403</v>
      </c>
      <c r="D204" s="76"/>
      <c r="E204" s="76"/>
      <c r="F204" s="73" t="str">
        <f t="shared" si="27"/>
        <v>-</v>
      </c>
    </row>
    <row r="205" spans="1:6" ht="12.75" customHeight="1" x14ac:dyDescent="0.2">
      <c r="A205" s="69">
        <v>3413</v>
      </c>
      <c r="B205" s="70" t="s">
        <v>404</v>
      </c>
      <c r="C205" s="71" t="s">
        <v>405</v>
      </c>
      <c r="D205" s="76"/>
      <c r="E205" s="76"/>
      <c r="F205" s="73" t="str">
        <f t="shared" si="27"/>
        <v>-</v>
      </c>
    </row>
    <row r="206" spans="1:6" ht="12.75" customHeight="1" x14ac:dyDescent="0.2">
      <c r="A206" s="69">
        <v>3419</v>
      </c>
      <c r="B206" s="70" t="s">
        <v>406</v>
      </c>
      <c r="C206" s="71" t="s">
        <v>407</v>
      </c>
      <c r="D206" s="76"/>
      <c r="E206" s="76"/>
      <c r="F206" s="73" t="str">
        <f t="shared" si="27"/>
        <v>-</v>
      </c>
    </row>
    <row r="207" spans="1:6" ht="12.75" customHeight="1" x14ac:dyDescent="0.2">
      <c r="A207" s="69">
        <v>342</v>
      </c>
      <c r="B207" s="70" t="s">
        <v>408</v>
      </c>
      <c r="C207" s="71" t="s">
        <v>409</v>
      </c>
      <c r="D207" s="72">
        <f t="shared" ref="D207:E207" si="40">SUM(D208:D214)</f>
        <v>0</v>
      </c>
      <c r="E207" s="72">
        <f t="shared" si="40"/>
        <v>0</v>
      </c>
      <c r="F207" s="73" t="str">
        <f t="shared" si="27"/>
        <v>-</v>
      </c>
    </row>
    <row r="208" spans="1:6" ht="24" x14ac:dyDescent="0.2">
      <c r="A208" s="69">
        <v>3421</v>
      </c>
      <c r="B208" s="70" t="s">
        <v>410</v>
      </c>
      <c r="C208" s="71" t="s">
        <v>411</v>
      </c>
      <c r="D208" s="76"/>
      <c r="E208" s="76"/>
      <c r="F208" s="73" t="str">
        <f t="shared" si="27"/>
        <v>-</v>
      </c>
    </row>
    <row r="209" spans="1:7" ht="24" x14ac:dyDescent="0.2">
      <c r="A209" s="69">
        <v>3422</v>
      </c>
      <c r="B209" s="77" t="s">
        <v>412</v>
      </c>
      <c r="C209" s="71" t="s">
        <v>413</v>
      </c>
      <c r="D209" s="76"/>
      <c r="E209" s="76"/>
      <c r="F209" s="73" t="str">
        <f t="shared" si="27"/>
        <v>-</v>
      </c>
    </row>
    <row r="210" spans="1:7" ht="24" x14ac:dyDescent="0.2">
      <c r="A210" s="69">
        <v>3423</v>
      </c>
      <c r="B210" s="77" t="s">
        <v>414</v>
      </c>
      <c r="C210" s="71" t="s">
        <v>415</v>
      </c>
      <c r="D210" s="76"/>
      <c r="E210" s="76"/>
      <c r="F210" s="73" t="str">
        <f t="shared" si="27"/>
        <v>-</v>
      </c>
    </row>
    <row r="211" spans="1:7" ht="12.75" customHeight="1" x14ac:dyDescent="0.2">
      <c r="A211" s="69">
        <v>3425</v>
      </c>
      <c r="B211" s="70" t="s">
        <v>416</v>
      </c>
      <c r="C211" s="71" t="s">
        <v>417</v>
      </c>
      <c r="D211" s="76"/>
      <c r="E211" s="76"/>
      <c r="F211" s="73" t="str">
        <f t="shared" si="27"/>
        <v>-</v>
      </c>
    </row>
    <row r="212" spans="1:7" ht="12.75" customHeight="1" x14ac:dyDescent="0.2">
      <c r="A212" s="69">
        <v>3426</v>
      </c>
      <c r="B212" s="70" t="s">
        <v>418</v>
      </c>
      <c r="C212" s="71" t="s">
        <v>419</v>
      </c>
      <c r="D212" s="76"/>
      <c r="E212" s="76"/>
      <c r="F212" s="73" t="str">
        <f t="shared" si="27"/>
        <v>-</v>
      </c>
    </row>
    <row r="213" spans="1:7" ht="24" x14ac:dyDescent="0.2">
      <c r="A213" s="69">
        <v>3427</v>
      </c>
      <c r="B213" s="70" t="s">
        <v>420</v>
      </c>
      <c r="C213" s="71" t="s">
        <v>421</v>
      </c>
      <c r="D213" s="76"/>
      <c r="E213" s="76"/>
      <c r="F213" s="73" t="str">
        <f t="shared" si="27"/>
        <v>-</v>
      </c>
    </row>
    <row r="214" spans="1:7" ht="12.75" customHeight="1" x14ac:dyDescent="0.2">
      <c r="A214" s="69">
        <v>3428</v>
      </c>
      <c r="B214" s="70" t="s">
        <v>422</v>
      </c>
      <c r="C214" s="71" t="s">
        <v>423</v>
      </c>
      <c r="D214" s="76"/>
      <c r="E214" s="76"/>
      <c r="F214" s="73" t="str">
        <f t="shared" si="27"/>
        <v>-</v>
      </c>
    </row>
    <row r="215" spans="1:7" ht="12.75" customHeight="1" x14ac:dyDescent="0.2">
      <c r="A215" s="69">
        <v>343</v>
      </c>
      <c r="B215" s="70" t="s">
        <v>424</v>
      </c>
      <c r="C215" s="71" t="s">
        <v>425</v>
      </c>
      <c r="D215" s="72">
        <f t="shared" ref="D215:E215" si="41">SUM(D216:D219)</f>
        <v>0</v>
      </c>
      <c r="E215" s="72">
        <f t="shared" si="41"/>
        <v>0</v>
      </c>
      <c r="F215" s="73" t="str">
        <f t="shared" si="27"/>
        <v>-</v>
      </c>
    </row>
    <row r="216" spans="1:7" ht="12.75" customHeight="1" x14ac:dyDescent="0.2">
      <c r="A216" s="69">
        <v>3431</v>
      </c>
      <c r="B216" s="77" t="s">
        <v>426</v>
      </c>
      <c r="C216" s="71" t="s">
        <v>427</v>
      </c>
      <c r="D216" s="76"/>
      <c r="E216" s="76"/>
      <c r="F216" s="73" t="str">
        <f t="shared" si="27"/>
        <v>-</v>
      </c>
    </row>
    <row r="217" spans="1:7" ht="12.75" customHeight="1" x14ac:dyDescent="0.2">
      <c r="A217" s="69">
        <v>3432</v>
      </c>
      <c r="B217" s="70" t="s">
        <v>428</v>
      </c>
      <c r="C217" s="71" t="s">
        <v>429</v>
      </c>
      <c r="D217" s="76"/>
      <c r="E217" s="76"/>
      <c r="F217" s="73" t="str">
        <f t="shared" si="27"/>
        <v>-</v>
      </c>
    </row>
    <row r="218" spans="1:7" ht="12.75" customHeight="1" x14ac:dyDescent="0.2">
      <c r="A218" s="69">
        <v>3433</v>
      </c>
      <c r="B218" s="70" t="s">
        <v>430</v>
      </c>
      <c r="C218" s="71" t="s">
        <v>431</v>
      </c>
      <c r="D218" s="76"/>
      <c r="E218" s="76"/>
      <c r="F218" s="73" t="str">
        <f t="shared" si="27"/>
        <v>-</v>
      </c>
    </row>
    <row r="219" spans="1:7" ht="12.75" customHeight="1" x14ac:dyDescent="0.2">
      <c r="A219" s="69">
        <v>3434</v>
      </c>
      <c r="B219" s="70" t="s">
        <v>432</v>
      </c>
      <c r="C219" s="71" t="s">
        <v>433</v>
      </c>
      <c r="D219" s="76"/>
      <c r="E219" s="76"/>
      <c r="F219" s="73" t="str">
        <f t="shared" si="27"/>
        <v>-</v>
      </c>
    </row>
    <row r="220" spans="1:7" ht="12.75" customHeight="1" x14ac:dyDescent="0.2">
      <c r="A220" s="69">
        <v>35</v>
      </c>
      <c r="B220" s="70" t="s">
        <v>434</v>
      </c>
      <c r="C220" s="71" t="s">
        <v>435</v>
      </c>
      <c r="D220" s="72">
        <f t="shared" ref="D220:E220" si="42">D221+D224+D228</f>
        <v>0</v>
      </c>
      <c r="E220" s="72">
        <f t="shared" si="42"/>
        <v>0</v>
      </c>
      <c r="F220" s="73" t="str">
        <f t="shared" si="27"/>
        <v>-</v>
      </c>
    </row>
    <row r="221" spans="1:7" ht="24" x14ac:dyDescent="0.2">
      <c r="A221" s="69">
        <v>351</v>
      </c>
      <c r="B221" s="75" t="s">
        <v>2812</v>
      </c>
      <c r="C221" s="71" t="s">
        <v>436</v>
      </c>
      <c r="D221" s="72">
        <f t="shared" ref="D221:E221" si="43">SUM(D222:D223)</f>
        <v>0</v>
      </c>
      <c r="E221" s="72">
        <f t="shared" si="43"/>
        <v>0</v>
      </c>
      <c r="F221" s="73" t="str">
        <f t="shared" si="27"/>
        <v>-</v>
      </c>
      <c r="G221" s="74"/>
    </row>
    <row r="222" spans="1:7" ht="12.75" customHeight="1" x14ac:dyDescent="0.2">
      <c r="A222" s="69">
        <v>3511</v>
      </c>
      <c r="B222" s="70" t="s">
        <v>437</v>
      </c>
      <c r="C222" s="71" t="s">
        <v>438</v>
      </c>
      <c r="D222" s="76"/>
      <c r="E222" s="76"/>
      <c r="F222" s="73" t="str">
        <f t="shared" si="27"/>
        <v>-</v>
      </c>
    </row>
    <row r="223" spans="1:7" ht="12.75" customHeight="1" x14ac:dyDescent="0.2">
      <c r="A223" s="69">
        <v>3512</v>
      </c>
      <c r="B223" s="70" t="s">
        <v>439</v>
      </c>
      <c r="C223" s="71" t="s">
        <v>440</v>
      </c>
      <c r="D223" s="76"/>
      <c r="E223" s="76"/>
      <c r="F223" s="73" t="str">
        <f t="shared" si="27"/>
        <v>-</v>
      </c>
    </row>
    <row r="224" spans="1:7" ht="36" x14ac:dyDescent="0.2">
      <c r="A224" s="69">
        <v>352</v>
      </c>
      <c r="B224" s="75" t="s">
        <v>2813</v>
      </c>
      <c r="C224" s="71" t="s">
        <v>441</v>
      </c>
      <c r="D224" s="72">
        <f t="shared" ref="D224:E224" si="44">SUM(D225:D227)</f>
        <v>0</v>
      </c>
      <c r="E224" s="72">
        <f t="shared" si="44"/>
        <v>0</v>
      </c>
      <c r="F224" s="73" t="str">
        <f t="shared" si="27"/>
        <v>-</v>
      </c>
      <c r="G224" s="74"/>
    </row>
    <row r="225" spans="1:7" ht="12.75" customHeight="1" x14ac:dyDescent="0.2">
      <c r="A225" s="69">
        <v>3521</v>
      </c>
      <c r="B225" s="70" t="s">
        <v>442</v>
      </c>
      <c r="C225" s="71" t="s">
        <v>443</v>
      </c>
      <c r="D225" s="76"/>
      <c r="E225" s="76"/>
      <c r="F225" s="73" t="str">
        <f t="shared" si="27"/>
        <v>-</v>
      </c>
    </row>
    <row r="226" spans="1:7" ht="12.75" customHeight="1" x14ac:dyDescent="0.2">
      <c r="A226" s="69">
        <v>3522</v>
      </c>
      <c r="B226" s="70" t="s">
        <v>444</v>
      </c>
      <c r="C226" s="71" t="s">
        <v>445</v>
      </c>
      <c r="D226" s="76"/>
      <c r="E226" s="76"/>
      <c r="F226" s="73" t="str">
        <f t="shared" si="27"/>
        <v>-</v>
      </c>
    </row>
    <row r="227" spans="1:7" ht="12.75" customHeight="1" x14ac:dyDescent="0.2">
      <c r="A227" s="69">
        <v>3523</v>
      </c>
      <c r="B227" s="70" t="s">
        <v>446</v>
      </c>
      <c r="C227" s="71" t="s">
        <v>447</v>
      </c>
      <c r="D227" s="76"/>
      <c r="E227" s="76"/>
      <c r="F227" s="73" t="str">
        <f t="shared" si="27"/>
        <v>-</v>
      </c>
    </row>
    <row r="228" spans="1:7" ht="24" x14ac:dyDescent="0.2">
      <c r="A228" s="69" t="s">
        <v>448</v>
      </c>
      <c r="B228" s="70" t="s">
        <v>449</v>
      </c>
      <c r="C228" s="71" t="s">
        <v>448</v>
      </c>
      <c r="D228" s="76"/>
      <c r="E228" s="76"/>
      <c r="F228" s="73" t="str">
        <f t="shared" si="27"/>
        <v>-</v>
      </c>
    </row>
    <row r="229" spans="1:7" ht="24" x14ac:dyDescent="0.2">
      <c r="A229" s="69">
        <v>36</v>
      </c>
      <c r="B229" s="75" t="s">
        <v>2814</v>
      </c>
      <c r="C229" s="71" t="s">
        <v>450</v>
      </c>
      <c r="D229" s="72">
        <f>D230+D233+D236+D241+D245+D249+D253+D256</f>
        <v>0</v>
      </c>
      <c r="E229" s="72">
        <f>E230+E233+E236+E241+E245+E249+E253+E256</f>
        <v>0</v>
      </c>
      <c r="F229" s="73" t="str">
        <f t="shared" ref="F229:F292" si="45">IF(D229&lt;&gt;0,IF(E229/D229&gt;=100,"&gt;&gt;100",E229/D229*100),"-")</f>
        <v>-</v>
      </c>
      <c r="G229" s="74"/>
    </row>
    <row r="230" spans="1:7" ht="12.75" customHeight="1" x14ac:dyDescent="0.2">
      <c r="A230" s="69">
        <v>361</v>
      </c>
      <c r="B230" s="70" t="s">
        <v>451</v>
      </c>
      <c r="C230" s="71" t="s">
        <v>452</v>
      </c>
      <c r="D230" s="72">
        <f t="shared" ref="D230:E230" si="46">SUM(D231:D232)</f>
        <v>0</v>
      </c>
      <c r="E230" s="72">
        <f t="shared" si="46"/>
        <v>0</v>
      </c>
      <c r="F230" s="73" t="str">
        <f t="shared" si="45"/>
        <v>-</v>
      </c>
    </row>
    <row r="231" spans="1:7" ht="12.75" customHeight="1" x14ac:dyDescent="0.2">
      <c r="A231" s="69">
        <v>3611</v>
      </c>
      <c r="B231" s="70" t="s">
        <v>453</v>
      </c>
      <c r="C231" s="71" t="s">
        <v>454</v>
      </c>
      <c r="D231" s="76"/>
      <c r="E231" s="76"/>
      <c r="F231" s="73" t="str">
        <f t="shared" si="45"/>
        <v>-</v>
      </c>
    </row>
    <row r="232" spans="1:7" ht="12.75" customHeight="1" x14ac:dyDescent="0.2">
      <c r="A232" s="69">
        <v>3612</v>
      </c>
      <c r="B232" s="70" t="s">
        <v>455</v>
      </c>
      <c r="C232" s="71" t="s">
        <v>456</v>
      </c>
      <c r="D232" s="76"/>
      <c r="E232" s="76"/>
      <c r="F232" s="73" t="str">
        <f t="shared" si="45"/>
        <v>-</v>
      </c>
    </row>
    <row r="233" spans="1:7" ht="24" x14ac:dyDescent="0.2">
      <c r="A233" s="69">
        <v>362</v>
      </c>
      <c r="B233" s="70" t="s">
        <v>457</v>
      </c>
      <c r="C233" s="71" t="s">
        <v>458</v>
      </c>
      <c r="D233" s="72">
        <f t="shared" ref="D233:E233" si="47">SUM(D234:D235)</f>
        <v>0</v>
      </c>
      <c r="E233" s="72">
        <f t="shared" si="47"/>
        <v>0</v>
      </c>
      <c r="F233" s="73" t="str">
        <f t="shared" si="45"/>
        <v>-</v>
      </c>
    </row>
    <row r="234" spans="1:7" ht="12.75" customHeight="1" x14ac:dyDescent="0.2">
      <c r="A234" s="69">
        <v>3621</v>
      </c>
      <c r="B234" s="70" t="s">
        <v>459</v>
      </c>
      <c r="C234" s="71" t="s">
        <v>460</v>
      </c>
      <c r="D234" s="76"/>
      <c r="E234" s="76"/>
      <c r="F234" s="73" t="str">
        <f t="shared" si="45"/>
        <v>-</v>
      </c>
    </row>
    <row r="235" spans="1:7" ht="24" x14ac:dyDescent="0.2">
      <c r="A235" s="69">
        <v>3622</v>
      </c>
      <c r="B235" s="70" t="s">
        <v>461</v>
      </c>
      <c r="C235" s="71" t="s">
        <v>462</v>
      </c>
      <c r="D235" s="76"/>
      <c r="E235" s="76"/>
      <c r="F235" s="73" t="str">
        <f t="shared" si="45"/>
        <v>-</v>
      </c>
    </row>
    <row r="236" spans="1:7" ht="24" x14ac:dyDescent="0.2">
      <c r="A236" s="69">
        <v>363</v>
      </c>
      <c r="B236" s="75" t="s">
        <v>2815</v>
      </c>
      <c r="C236" s="71" t="s">
        <v>463</v>
      </c>
      <c r="D236" s="72">
        <f t="shared" ref="D236:E236" si="48">SUM(D237:D240)</f>
        <v>0</v>
      </c>
      <c r="E236" s="72">
        <f t="shared" si="48"/>
        <v>0</v>
      </c>
      <c r="F236" s="73" t="str">
        <f t="shared" si="45"/>
        <v>-</v>
      </c>
      <c r="G236" s="74"/>
    </row>
    <row r="237" spans="1:7" ht="12" x14ac:dyDescent="0.2">
      <c r="A237" s="69">
        <v>3631</v>
      </c>
      <c r="B237" s="75" t="s">
        <v>2816</v>
      </c>
      <c r="C237" s="71" t="s">
        <v>464</v>
      </c>
      <c r="D237" s="76"/>
      <c r="E237" s="76"/>
      <c r="F237" s="73" t="str">
        <f t="shared" si="45"/>
        <v>-</v>
      </c>
      <c r="G237" s="74"/>
    </row>
    <row r="238" spans="1:7" ht="12" x14ac:dyDescent="0.2">
      <c r="A238" s="69">
        <v>3632</v>
      </c>
      <c r="B238" s="75" t="s">
        <v>2817</v>
      </c>
      <c r="C238" s="71" t="s">
        <v>465</v>
      </c>
      <c r="D238" s="76"/>
      <c r="E238" s="76"/>
      <c r="F238" s="73" t="str">
        <f t="shared" si="45"/>
        <v>-</v>
      </c>
      <c r="G238" s="74"/>
    </row>
    <row r="239" spans="1:7" ht="24" x14ac:dyDescent="0.2">
      <c r="A239" s="69" t="s">
        <v>466</v>
      </c>
      <c r="B239" s="75" t="s">
        <v>2818</v>
      </c>
      <c r="C239" s="71" t="s">
        <v>466</v>
      </c>
      <c r="D239" s="76"/>
      <c r="E239" s="76"/>
      <c r="F239" s="73" t="str">
        <f t="shared" si="45"/>
        <v>-</v>
      </c>
      <c r="G239" s="74"/>
    </row>
    <row r="240" spans="1:7" ht="24" x14ac:dyDescent="0.2">
      <c r="A240" s="69" t="s">
        <v>467</v>
      </c>
      <c r="B240" s="75" t="s">
        <v>2819</v>
      </c>
      <c r="C240" s="71" t="s">
        <v>467</v>
      </c>
      <c r="D240" s="76"/>
      <c r="E240" s="76"/>
      <c r="F240" s="73" t="str">
        <f t="shared" si="45"/>
        <v>-</v>
      </c>
      <c r="G240" s="74"/>
    </row>
    <row r="241" spans="1:7" ht="24" x14ac:dyDescent="0.2">
      <c r="A241" s="135" t="s">
        <v>468</v>
      </c>
      <c r="B241" s="75" t="s">
        <v>469</v>
      </c>
      <c r="C241" s="227" t="s">
        <v>468</v>
      </c>
      <c r="D241" s="228">
        <f>SUM(D242:D244)</f>
        <v>0</v>
      </c>
      <c r="E241" s="228">
        <f>SUM(E242:E244)</f>
        <v>0</v>
      </c>
      <c r="F241" s="138" t="str">
        <f t="shared" si="45"/>
        <v>-</v>
      </c>
      <c r="G241" s="74"/>
    </row>
    <row r="242" spans="1:7" ht="12" x14ac:dyDescent="0.2">
      <c r="A242" s="135" t="s">
        <v>470</v>
      </c>
      <c r="B242" s="75" t="s">
        <v>139</v>
      </c>
      <c r="C242" s="227" t="s">
        <v>470</v>
      </c>
      <c r="D242" s="139"/>
      <c r="E242" s="139"/>
      <c r="F242" s="138" t="str">
        <f t="shared" si="45"/>
        <v>-</v>
      </c>
      <c r="G242" s="74"/>
    </row>
    <row r="243" spans="1:7" ht="12" x14ac:dyDescent="0.2">
      <c r="A243" s="135" t="s">
        <v>471</v>
      </c>
      <c r="B243" s="75" t="s">
        <v>141</v>
      </c>
      <c r="C243" s="227" t="s">
        <v>471</v>
      </c>
      <c r="D243" s="139"/>
      <c r="E243" s="139"/>
      <c r="F243" s="138" t="str">
        <f t="shared" si="45"/>
        <v>-</v>
      </c>
      <c r="G243" s="74"/>
    </row>
    <row r="244" spans="1:7" ht="12" x14ac:dyDescent="0.2">
      <c r="A244" s="135" t="s">
        <v>472</v>
      </c>
      <c r="B244" s="75" t="s">
        <v>144</v>
      </c>
      <c r="C244" s="227" t="s">
        <v>472</v>
      </c>
      <c r="D244" s="139"/>
      <c r="E244" s="139"/>
      <c r="F244" s="138" t="str">
        <f t="shared" si="45"/>
        <v>-</v>
      </c>
      <c r="G244" s="74"/>
    </row>
    <row r="245" spans="1:7" ht="12.75" customHeight="1" x14ac:dyDescent="0.2">
      <c r="A245" s="69" t="s">
        <v>473</v>
      </c>
      <c r="B245" s="75" t="s">
        <v>474</v>
      </c>
      <c r="C245" s="71" t="s">
        <v>473</v>
      </c>
      <c r="D245" s="72">
        <f t="shared" ref="D245:E245" si="49">SUM(D246:D248)</f>
        <v>0</v>
      </c>
      <c r="E245" s="72">
        <f t="shared" si="49"/>
        <v>0</v>
      </c>
      <c r="F245" s="73" t="str">
        <f t="shared" si="45"/>
        <v>-</v>
      </c>
    </row>
    <row r="246" spans="1:7" ht="12.75" customHeight="1" x14ac:dyDescent="0.2">
      <c r="A246" s="69" t="s">
        <v>475</v>
      </c>
      <c r="B246" s="70" t="s">
        <v>476</v>
      </c>
      <c r="C246" s="71" t="s">
        <v>475</v>
      </c>
      <c r="D246" s="76"/>
      <c r="E246" s="76"/>
      <c r="F246" s="73" t="str">
        <f t="shared" si="45"/>
        <v>-</v>
      </c>
    </row>
    <row r="247" spans="1:7" ht="12.75" customHeight="1" x14ac:dyDescent="0.2">
      <c r="A247" s="69" t="s">
        <v>477</v>
      </c>
      <c r="B247" s="70" t="s">
        <v>478</v>
      </c>
      <c r="C247" s="71" t="s">
        <v>477</v>
      </c>
      <c r="D247" s="76"/>
      <c r="E247" s="76"/>
      <c r="F247" s="73" t="str">
        <f t="shared" si="45"/>
        <v>-</v>
      </c>
    </row>
    <row r="248" spans="1:7" ht="12.75" customHeight="1" x14ac:dyDescent="0.2">
      <c r="A248" s="69" t="s">
        <v>479</v>
      </c>
      <c r="B248" s="70" t="s">
        <v>480</v>
      </c>
      <c r="C248" s="71" t="s">
        <v>479</v>
      </c>
      <c r="D248" s="76"/>
      <c r="E248" s="76"/>
      <c r="F248" s="73" t="str">
        <f t="shared" si="45"/>
        <v>-</v>
      </c>
    </row>
    <row r="249" spans="1:7" ht="24" x14ac:dyDescent="0.2">
      <c r="A249" s="69" t="s">
        <v>481</v>
      </c>
      <c r="B249" s="70" t="s">
        <v>482</v>
      </c>
      <c r="C249" s="71" t="s">
        <v>481</v>
      </c>
      <c r="D249" s="72">
        <f t="shared" ref="D249:E249" si="50">SUM(D250:D252)</f>
        <v>0</v>
      </c>
      <c r="E249" s="72">
        <f t="shared" si="50"/>
        <v>0</v>
      </c>
      <c r="F249" s="73" t="str">
        <f t="shared" si="45"/>
        <v>-</v>
      </c>
    </row>
    <row r="250" spans="1:7" ht="24" x14ac:dyDescent="0.2">
      <c r="A250" s="69">
        <v>3672</v>
      </c>
      <c r="B250" s="70" t="s">
        <v>483</v>
      </c>
      <c r="C250" s="71" t="s">
        <v>484</v>
      </c>
      <c r="D250" s="76"/>
      <c r="E250" s="76"/>
      <c r="F250" s="73" t="str">
        <f t="shared" si="45"/>
        <v>-</v>
      </c>
    </row>
    <row r="251" spans="1:7" ht="24" x14ac:dyDescent="0.2">
      <c r="A251" s="69">
        <v>3673</v>
      </c>
      <c r="B251" s="70" t="s">
        <v>485</v>
      </c>
      <c r="C251" s="71" t="s">
        <v>486</v>
      </c>
      <c r="D251" s="76"/>
      <c r="E251" s="76"/>
      <c r="F251" s="73" t="str">
        <f t="shared" si="45"/>
        <v>-</v>
      </c>
    </row>
    <row r="252" spans="1:7" ht="24" x14ac:dyDescent="0.2">
      <c r="A252" s="69">
        <v>3674</v>
      </c>
      <c r="B252" s="70" t="s">
        <v>487</v>
      </c>
      <c r="C252" s="71" t="s">
        <v>488</v>
      </c>
      <c r="D252" s="76"/>
      <c r="E252" s="76"/>
      <c r="F252" s="73" t="str">
        <f t="shared" si="45"/>
        <v>-</v>
      </c>
    </row>
    <row r="253" spans="1:7" ht="12.75" customHeight="1" x14ac:dyDescent="0.2">
      <c r="A253" s="69" t="s">
        <v>489</v>
      </c>
      <c r="B253" s="70" t="s">
        <v>490</v>
      </c>
      <c r="C253" s="71" t="s">
        <v>489</v>
      </c>
      <c r="D253" s="72">
        <f t="shared" ref="D253:E253" si="51">SUM(D254:D255)</f>
        <v>0</v>
      </c>
      <c r="E253" s="72">
        <f t="shared" si="51"/>
        <v>0</v>
      </c>
      <c r="F253" s="73" t="str">
        <f t="shared" si="45"/>
        <v>-</v>
      </c>
    </row>
    <row r="254" spans="1:7" ht="12.75" customHeight="1" x14ac:dyDescent="0.2">
      <c r="A254" s="69" t="s">
        <v>491</v>
      </c>
      <c r="B254" s="70" t="s">
        <v>492</v>
      </c>
      <c r="C254" s="71" t="s">
        <v>491</v>
      </c>
      <c r="D254" s="76"/>
      <c r="E254" s="76"/>
      <c r="F254" s="73" t="str">
        <f t="shared" si="45"/>
        <v>-</v>
      </c>
    </row>
    <row r="255" spans="1:7" ht="12.75" customHeight="1" x14ac:dyDescent="0.2">
      <c r="A255" s="69" t="s">
        <v>493</v>
      </c>
      <c r="B255" s="70" t="s">
        <v>494</v>
      </c>
      <c r="C255" s="71" t="s">
        <v>493</v>
      </c>
      <c r="D255" s="76"/>
      <c r="E255" s="76"/>
      <c r="F255" s="73" t="str">
        <f t="shared" si="45"/>
        <v>-</v>
      </c>
    </row>
    <row r="256" spans="1:7" ht="24" x14ac:dyDescent="0.2">
      <c r="A256" s="69" t="s">
        <v>495</v>
      </c>
      <c r="B256" s="70" t="s">
        <v>496</v>
      </c>
      <c r="C256" s="71" t="s">
        <v>495</v>
      </c>
      <c r="D256" s="72">
        <f t="shared" ref="D256:E256" si="52">SUM(D257:D260)</f>
        <v>0</v>
      </c>
      <c r="E256" s="72">
        <f t="shared" si="52"/>
        <v>0</v>
      </c>
      <c r="F256" s="73" t="str">
        <f t="shared" si="45"/>
        <v>-</v>
      </c>
    </row>
    <row r="257" spans="1:7" ht="12.75" customHeight="1" x14ac:dyDescent="0.2">
      <c r="A257" s="69" t="s">
        <v>497</v>
      </c>
      <c r="B257" s="70" t="s">
        <v>159</v>
      </c>
      <c r="C257" s="71" t="s">
        <v>497</v>
      </c>
      <c r="D257" s="76"/>
      <c r="E257" s="76"/>
      <c r="F257" s="73" t="str">
        <f t="shared" si="45"/>
        <v>-</v>
      </c>
    </row>
    <row r="258" spans="1:7" ht="12.75" customHeight="1" x14ac:dyDescent="0.2">
      <c r="A258" s="69" t="s">
        <v>498</v>
      </c>
      <c r="B258" s="70" t="s">
        <v>161</v>
      </c>
      <c r="C258" s="71" t="s">
        <v>498</v>
      </c>
      <c r="D258" s="76"/>
      <c r="E258" s="76"/>
      <c r="F258" s="73" t="str">
        <f t="shared" si="45"/>
        <v>-</v>
      </c>
    </row>
    <row r="259" spans="1:7" ht="24" x14ac:dyDescent="0.2">
      <c r="A259" s="69" t="s">
        <v>499</v>
      </c>
      <c r="B259" s="70" t="s">
        <v>163</v>
      </c>
      <c r="C259" s="71" t="s">
        <v>499</v>
      </c>
      <c r="D259" s="76"/>
      <c r="E259" s="76"/>
      <c r="F259" s="73" t="str">
        <f t="shared" si="45"/>
        <v>-</v>
      </c>
    </row>
    <row r="260" spans="1:7" ht="24" x14ac:dyDescent="0.2">
      <c r="A260" s="69" t="s">
        <v>500</v>
      </c>
      <c r="B260" s="70" t="s">
        <v>165</v>
      </c>
      <c r="C260" s="71" t="s">
        <v>500</v>
      </c>
      <c r="D260" s="76"/>
      <c r="E260" s="76"/>
      <c r="F260" s="73" t="str">
        <f t="shared" si="45"/>
        <v>-</v>
      </c>
    </row>
    <row r="261" spans="1:7" ht="24" x14ac:dyDescent="0.2">
      <c r="A261" s="69">
        <v>37</v>
      </c>
      <c r="B261" s="70" t="s">
        <v>501</v>
      </c>
      <c r="C261" s="71" t="s">
        <v>502</v>
      </c>
      <c r="D261" s="72">
        <f t="shared" ref="D261:E261" si="53">D262+D268</f>
        <v>0</v>
      </c>
      <c r="E261" s="72">
        <f t="shared" si="53"/>
        <v>0</v>
      </c>
      <c r="F261" s="73" t="str">
        <f t="shared" si="45"/>
        <v>-</v>
      </c>
    </row>
    <row r="262" spans="1:7" ht="24" x14ac:dyDescent="0.2">
      <c r="A262" s="69">
        <v>371</v>
      </c>
      <c r="B262" s="70" t="s">
        <v>503</v>
      </c>
      <c r="C262" s="71" t="s">
        <v>504</v>
      </c>
      <c r="D262" s="72">
        <f t="shared" ref="D262:E262" si="54">SUM(D263:D267)</f>
        <v>0</v>
      </c>
      <c r="E262" s="72">
        <f t="shared" si="54"/>
        <v>0</v>
      </c>
      <c r="F262" s="73" t="str">
        <f t="shared" si="45"/>
        <v>-</v>
      </c>
    </row>
    <row r="263" spans="1:7" ht="24" x14ac:dyDescent="0.2">
      <c r="A263" s="69">
        <v>3711</v>
      </c>
      <c r="B263" s="70" t="s">
        <v>505</v>
      </c>
      <c r="C263" s="71" t="s">
        <v>506</v>
      </c>
      <c r="D263" s="76"/>
      <c r="E263" s="76"/>
      <c r="F263" s="73" t="str">
        <f t="shared" si="45"/>
        <v>-</v>
      </c>
    </row>
    <row r="264" spans="1:7" ht="24" x14ac:dyDescent="0.2">
      <c r="A264" s="69">
        <v>3712</v>
      </c>
      <c r="B264" s="70" t="s">
        <v>507</v>
      </c>
      <c r="C264" s="71" t="s">
        <v>508</v>
      </c>
      <c r="D264" s="76"/>
      <c r="E264" s="76"/>
      <c r="F264" s="73" t="str">
        <f t="shared" si="45"/>
        <v>-</v>
      </c>
    </row>
    <row r="265" spans="1:7" ht="24" x14ac:dyDescent="0.2">
      <c r="A265" s="69" t="s">
        <v>509</v>
      </c>
      <c r="B265" s="70" t="s">
        <v>510</v>
      </c>
      <c r="C265" s="71" t="s">
        <v>509</v>
      </c>
      <c r="D265" s="76"/>
      <c r="E265" s="76"/>
      <c r="F265" s="73" t="str">
        <f t="shared" si="45"/>
        <v>-</v>
      </c>
    </row>
    <row r="266" spans="1:7" ht="24" x14ac:dyDescent="0.2">
      <c r="A266" s="69" t="s">
        <v>511</v>
      </c>
      <c r="B266" s="70" t="s">
        <v>512</v>
      </c>
      <c r="C266" s="71" t="s">
        <v>511</v>
      </c>
      <c r="D266" s="76"/>
      <c r="E266" s="76"/>
      <c r="F266" s="73" t="str">
        <f t="shared" si="45"/>
        <v>-</v>
      </c>
    </row>
    <row r="267" spans="1:7" ht="12.75" customHeight="1" x14ac:dyDescent="0.2">
      <c r="A267" s="69" t="s">
        <v>513</v>
      </c>
      <c r="B267" s="70" t="s">
        <v>514</v>
      </c>
      <c r="C267" s="71" t="s">
        <v>513</v>
      </c>
      <c r="D267" s="76"/>
      <c r="E267" s="76"/>
      <c r="F267" s="73" t="str">
        <f t="shared" si="45"/>
        <v>-</v>
      </c>
    </row>
    <row r="268" spans="1:7" ht="12.75" customHeight="1" x14ac:dyDescent="0.2">
      <c r="A268" s="69">
        <v>372</v>
      </c>
      <c r="B268" s="77" t="s">
        <v>515</v>
      </c>
      <c r="C268" s="71" t="s">
        <v>516</v>
      </c>
      <c r="D268" s="72">
        <f t="shared" ref="D268:E268" si="55">SUM(D269:D271)</f>
        <v>0</v>
      </c>
      <c r="E268" s="72">
        <f t="shared" si="55"/>
        <v>0</v>
      </c>
      <c r="F268" s="73" t="str">
        <f t="shared" si="45"/>
        <v>-</v>
      </c>
    </row>
    <row r="269" spans="1:7" ht="12.75" customHeight="1" x14ac:dyDescent="0.2">
      <c r="A269" s="69">
        <v>3721</v>
      </c>
      <c r="B269" s="70" t="s">
        <v>517</v>
      </c>
      <c r="C269" s="71" t="s">
        <v>518</v>
      </c>
      <c r="D269" s="76"/>
      <c r="E269" s="76"/>
      <c r="F269" s="73" t="str">
        <f t="shared" si="45"/>
        <v>-</v>
      </c>
    </row>
    <row r="270" spans="1:7" ht="12.75" customHeight="1" x14ac:dyDescent="0.2">
      <c r="A270" s="69">
        <v>3722</v>
      </c>
      <c r="B270" s="70" t="s">
        <v>519</v>
      </c>
      <c r="C270" s="71" t="s">
        <v>520</v>
      </c>
      <c r="D270" s="76"/>
      <c r="E270" s="76"/>
      <c r="F270" s="73" t="str">
        <f t="shared" si="45"/>
        <v>-</v>
      </c>
    </row>
    <row r="271" spans="1:7" ht="12.75" customHeight="1" x14ac:dyDescent="0.2">
      <c r="A271" s="69" t="s">
        <v>521</v>
      </c>
      <c r="B271" s="70" t="s">
        <v>522</v>
      </c>
      <c r="C271" s="71" t="s">
        <v>521</v>
      </c>
      <c r="D271" s="76"/>
      <c r="E271" s="76"/>
      <c r="F271" s="73" t="str">
        <f t="shared" si="45"/>
        <v>-</v>
      </c>
    </row>
    <row r="272" spans="1:7" ht="24" x14ac:dyDescent="0.2">
      <c r="A272" s="69">
        <v>38</v>
      </c>
      <c r="B272" s="141" t="s">
        <v>2787</v>
      </c>
      <c r="C272" s="71" t="s">
        <v>523</v>
      </c>
      <c r="D272" s="72">
        <f t="shared" ref="D272:E272" si="56">D273+D277+D282+D288</f>
        <v>0</v>
      </c>
      <c r="E272" s="72">
        <f t="shared" si="56"/>
        <v>0</v>
      </c>
      <c r="F272" s="73" t="str">
        <f t="shared" si="45"/>
        <v>-</v>
      </c>
      <c r="G272" s="74"/>
    </row>
    <row r="273" spans="1:6" ht="12.75" customHeight="1" x14ac:dyDescent="0.2">
      <c r="A273" s="69">
        <v>381</v>
      </c>
      <c r="B273" s="70" t="s">
        <v>524</v>
      </c>
      <c r="C273" s="71" t="s">
        <v>525</v>
      </c>
      <c r="D273" s="72">
        <f t="shared" ref="D273:E273" si="57">SUM(D274:D276)</f>
        <v>0</v>
      </c>
      <c r="E273" s="72">
        <f t="shared" si="57"/>
        <v>0</v>
      </c>
      <c r="F273" s="73" t="str">
        <f t="shared" si="45"/>
        <v>-</v>
      </c>
    </row>
    <row r="274" spans="1:6" ht="12.75" customHeight="1" x14ac:dyDescent="0.2">
      <c r="A274" s="69">
        <v>3811</v>
      </c>
      <c r="B274" s="70" t="s">
        <v>526</v>
      </c>
      <c r="C274" s="71" t="s">
        <v>527</v>
      </c>
      <c r="D274" s="76"/>
      <c r="E274" s="76"/>
      <c r="F274" s="73" t="str">
        <f t="shared" si="45"/>
        <v>-</v>
      </c>
    </row>
    <row r="275" spans="1:6" ht="12.75" customHeight="1" x14ac:dyDescent="0.2">
      <c r="A275" s="69">
        <v>3812</v>
      </c>
      <c r="B275" s="70" t="s">
        <v>528</v>
      </c>
      <c r="C275" s="71" t="s">
        <v>529</v>
      </c>
      <c r="D275" s="76"/>
      <c r="E275" s="76"/>
      <c r="F275" s="73" t="str">
        <f t="shared" si="45"/>
        <v>-</v>
      </c>
    </row>
    <row r="276" spans="1:6" ht="12.75" customHeight="1" x14ac:dyDescent="0.2">
      <c r="A276" s="69" t="s">
        <v>530</v>
      </c>
      <c r="B276" s="70" t="s">
        <v>531</v>
      </c>
      <c r="C276" s="71" t="s">
        <v>530</v>
      </c>
      <c r="D276" s="76"/>
      <c r="E276" s="76"/>
      <c r="F276" s="73" t="str">
        <f t="shared" si="45"/>
        <v>-</v>
      </c>
    </row>
    <row r="277" spans="1:6" ht="12.75" customHeight="1" x14ac:dyDescent="0.2">
      <c r="A277" s="69">
        <v>382</v>
      </c>
      <c r="B277" s="75" t="s">
        <v>532</v>
      </c>
      <c r="C277" s="71" t="s">
        <v>533</v>
      </c>
      <c r="D277" s="72">
        <f t="shared" ref="D277:E277" si="58">SUM(D278:D281)</f>
        <v>0</v>
      </c>
      <c r="E277" s="72">
        <f t="shared" si="58"/>
        <v>0</v>
      </c>
      <c r="F277" s="73" t="str">
        <f t="shared" si="45"/>
        <v>-</v>
      </c>
    </row>
    <row r="278" spans="1:6" ht="12.75" customHeight="1" x14ac:dyDescent="0.2">
      <c r="A278" s="69">
        <v>3821</v>
      </c>
      <c r="B278" s="70" t="s">
        <v>534</v>
      </c>
      <c r="C278" s="71" t="s">
        <v>535</v>
      </c>
      <c r="D278" s="76"/>
      <c r="E278" s="76"/>
      <c r="F278" s="73" t="str">
        <f t="shared" si="45"/>
        <v>-</v>
      </c>
    </row>
    <row r="279" spans="1:6" ht="12.75" customHeight="1" x14ac:dyDescent="0.2">
      <c r="A279" s="69">
        <v>3822</v>
      </c>
      <c r="B279" s="70" t="s">
        <v>536</v>
      </c>
      <c r="C279" s="71" t="s">
        <v>537</v>
      </c>
      <c r="D279" s="76"/>
      <c r="E279" s="76"/>
      <c r="F279" s="73" t="str">
        <f t="shared" si="45"/>
        <v>-</v>
      </c>
    </row>
    <row r="280" spans="1:6" ht="12.75" customHeight="1" x14ac:dyDescent="0.2">
      <c r="A280" s="69" t="s">
        <v>538</v>
      </c>
      <c r="B280" s="70" t="s">
        <v>539</v>
      </c>
      <c r="C280" s="71" t="s">
        <v>538</v>
      </c>
      <c r="D280" s="76"/>
      <c r="E280" s="76"/>
      <c r="F280" s="73" t="str">
        <f t="shared" si="45"/>
        <v>-</v>
      </c>
    </row>
    <row r="281" spans="1:6" ht="24" x14ac:dyDescent="0.2">
      <c r="A281" s="69" t="s">
        <v>540</v>
      </c>
      <c r="B281" s="70" t="s">
        <v>541</v>
      </c>
      <c r="C281" s="71" t="s">
        <v>540</v>
      </c>
      <c r="D281" s="76"/>
      <c r="E281" s="76"/>
      <c r="F281" s="73" t="str">
        <f t="shared" si="45"/>
        <v>-</v>
      </c>
    </row>
    <row r="282" spans="1:6" ht="12.75" customHeight="1" x14ac:dyDescent="0.2">
      <c r="A282" s="69">
        <v>383</v>
      </c>
      <c r="B282" s="70" t="s">
        <v>542</v>
      </c>
      <c r="C282" s="71" t="s">
        <v>543</v>
      </c>
      <c r="D282" s="72">
        <f t="shared" ref="D282:E282" si="59">SUM(D283:D287)</f>
        <v>0</v>
      </c>
      <c r="E282" s="72">
        <f t="shared" si="59"/>
        <v>0</v>
      </c>
      <c r="F282" s="73" t="str">
        <f t="shared" si="45"/>
        <v>-</v>
      </c>
    </row>
    <row r="283" spans="1:6" ht="12.75" customHeight="1" x14ac:dyDescent="0.2">
      <c r="A283" s="69">
        <v>3831</v>
      </c>
      <c r="B283" s="70" t="s">
        <v>544</v>
      </c>
      <c r="C283" s="71" t="s">
        <v>545</v>
      </c>
      <c r="D283" s="76"/>
      <c r="E283" s="76"/>
      <c r="F283" s="73" t="str">
        <f t="shared" si="45"/>
        <v>-</v>
      </c>
    </row>
    <row r="284" spans="1:6" ht="12.75" customHeight="1" x14ac:dyDescent="0.2">
      <c r="A284" s="69">
        <v>3832</v>
      </c>
      <c r="B284" s="70" t="s">
        <v>546</v>
      </c>
      <c r="C284" s="71" t="s">
        <v>547</v>
      </c>
      <c r="D284" s="76"/>
      <c r="E284" s="76"/>
      <c r="F284" s="73" t="str">
        <f t="shared" si="45"/>
        <v>-</v>
      </c>
    </row>
    <row r="285" spans="1:6" ht="12.75" customHeight="1" x14ac:dyDescent="0.2">
      <c r="A285" s="69">
        <v>3833</v>
      </c>
      <c r="B285" s="70" t="s">
        <v>548</v>
      </c>
      <c r="C285" s="71" t="s">
        <v>549</v>
      </c>
      <c r="D285" s="76"/>
      <c r="E285" s="76"/>
      <c r="F285" s="73" t="str">
        <f t="shared" si="45"/>
        <v>-</v>
      </c>
    </row>
    <row r="286" spans="1:6" ht="12.75" customHeight="1" x14ac:dyDescent="0.2">
      <c r="A286" s="69">
        <v>3834</v>
      </c>
      <c r="B286" s="70" t="s">
        <v>550</v>
      </c>
      <c r="C286" s="71" t="s">
        <v>551</v>
      </c>
      <c r="D286" s="76"/>
      <c r="E286" s="76"/>
      <c r="F286" s="73" t="str">
        <f t="shared" si="45"/>
        <v>-</v>
      </c>
    </row>
    <row r="287" spans="1:6" ht="12.75" customHeight="1" x14ac:dyDescent="0.2">
      <c r="A287" s="69" t="s">
        <v>552</v>
      </c>
      <c r="B287" s="70" t="s">
        <v>297</v>
      </c>
      <c r="C287" s="71" t="s">
        <v>552</v>
      </c>
      <c r="D287" s="76"/>
      <c r="E287" s="76"/>
      <c r="F287" s="73" t="str">
        <f t="shared" si="45"/>
        <v>-</v>
      </c>
    </row>
    <row r="288" spans="1:6" ht="12.75" customHeight="1" x14ac:dyDescent="0.2">
      <c r="A288" s="69">
        <v>386</v>
      </c>
      <c r="B288" s="75" t="s">
        <v>553</v>
      </c>
      <c r="C288" s="71" t="s">
        <v>554</v>
      </c>
      <c r="D288" s="72">
        <f t="shared" ref="D288:E288" si="60">SUM(D289:D293)</f>
        <v>0</v>
      </c>
      <c r="E288" s="72">
        <f t="shared" si="60"/>
        <v>0</v>
      </c>
      <c r="F288" s="73" t="str">
        <f t="shared" si="45"/>
        <v>-</v>
      </c>
    </row>
    <row r="289" spans="1:7" ht="24" x14ac:dyDescent="0.2">
      <c r="A289" s="69">
        <v>3861</v>
      </c>
      <c r="B289" s="70" t="s">
        <v>555</v>
      </c>
      <c r="C289" s="71" t="s">
        <v>556</v>
      </c>
      <c r="D289" s="76"/>
      <c r="E289" s="76"/>
      <c r="F289" s="73" t="str">
        <f t="shared" si="45"/>
        <v>-</v>
      </c>
    </row>
    <row r="290" spans="1:7" ht="24" x14ac:dyDescent="0.2">
      <c r="A290" s="69">
        <v>3862</v>
      </c>
      <c r="B290" s="75" t="s">
        <v>2786</v>
      </c>
      <c r="C290" s="71" t="s">
        <v>557</v>
      </c>
      <c r="D290" s="76"/>
      <c r="E290" s="76"/>
      <c r="F290" s="73" t="str">
        <f t="shared" si="45"/>
        <v>-</v>
      </c>
      <c r="G290" s="74"/>
    </row>
    <row r="291" spans="1:7" ht="12.75" customHeight="1" x14ac:dyDescent="0.2">
      <c r="A291" s="69">
        <v>3863</v>
      </c>
      <c r="B291" s="70" t="s">
        <v>558</v>
      </c>
      <c r="C291" s="71" t="s">
        <v>559</v>
      </c>
      <c r="D291" s="76"/>
      <c r="E291" s="76"/>
      <c r="F291" s="73" t="str">
        <f t="shared" si="45"/>
        <v>-</v>
      </c>
    </row>
    <row r="292" spans="1:7" ht="12.75" customHeight="1" x14ac:dyDescent="0.2">
      <c r="A292" s="69" t="s">
        <v>560</v>
      </c>
      <c r="B292" s="70" t="s">
        <v>561</v>
      </c>
      <c r="C292" s="71" t="s">
        <v>560</v>
      </c>
      <c r="D292" s="76"/>
      <c r="E292" s="76"/>
      <c r="F292" s="73" t="str">
        <f t="shared" si="45"/>
        <v>-</v>
      </c>
    </row>
    <row r="293" spans="1:7" ht="24" x14ac:dyDescent="0.2">
      <c r="A293" s="69" t="s">
        <v>562</v>
      </c>
      <c r="B293" s="75" t="s">
        <v>2785</v>
      </c>
      <c r="C293" s="71" t="s">
        <v>562</v>
      </c>
      <c r="D293" s="76"/>
      <c r="E293" s="76"/>
      <c r="F293" s="73" t="str">
        <f t="shared" ref="F293:F305" si="61">IF(D293&lt;&gt;0,IF(E293/D293&gt;=100,"&gt;&gt;100",E293/D293*100),"-")</f>
        <v>-</v>
      </c>
      <c r="G293" s="74"/>
    </row>
    <row r="294" spans="1:7" ht="12.75" customHeight="1" x14ac:dyDescent="0.2">
      <c r="A294" s="69" t="s">
        <v>563</v>
      </c>
      <c r="B294" s="70" t="s">
        <v>564</v>
      </c>
      <c r="C294" s="71" t="s">
        <v>565</v>
      </c>
      <c r="D294" s="76"/>
      <c r="E294" s="76"/>
      <c r="F294" s="73" t="str">
        <f t="shared" si="61"/>
        <v>-</v>
      </c>
    </row>
    <row r="295" spans="1:7" ht="12.75" customHeight="1" x14ac:dyDescent="0.2">
      <c r="A295" s="69" t="s">
        <v>563</v>
      </c>
      <c r="B295" s="70" t="s">
        <v>566</v>
      </c>
      <c r="C295" s="71" t="s">
        <v>567</v>
      </c>
      <c r="D295" s="76"/>
      <c r="E295" s="76"/>
      <c r="F295" s="73" t="str">
        <f t="shared" si="61"/>
        <v>-</v>
      </c>
    </row>
    <row r="296" spans="1:7" ht="12.75" customHeight="1" x14ac:dyDescent="0.2">
      <c r="A296" s="69" t="s">
        <v>563</v>
      </c>
      <c r="B296" s="70" t="s">
        <v>568</v>
      </c>
      <c r="C296" s="71" t="s">
        <v>569</v>
      </c>
      <c r="D296" s="72">
        <f t="shared" ref="D296:E296" si="62">IF(D295&gt;=D294,D295-D294,0)</f>
        <v>0</v>
      </c>
      <c r="E296" s="72">
        <f t="shared" si="62"/>
        <v>0</v>
      </c>
      <c r="F296" s="73" t="str">
        <f t="shared" si="61"/>
        <v>-</v>
      </c>
    </row>
    <row r="297" spans="1:7" ht="12.75" customHeight="1" x14ac:dyDescent="0.2">
      <c r="A297" s="69" t="s">
        <v>563</v>
      </c>
      <c r="B297" s="70" t="s">
        <v>570</v>
      </c>
      <c r="C297" s="71" t="s">
        <v>571</v>
      </c>
      <c r="D297" s="72">
        <f t="shared" ref="D297:E297" si="63">IF(D294&gt;=D295,D294-D295,0)</f>
        <v>0</v>
      </c>
      <c r="E297" s="72">
        <f t="shared" si="63"/>
        <v>0</v>
      </c>
      <c r="F297" s="73" t="str">
        <f t="shared" si="61"/>
        <v>-</v>
      </c>
    </row>
    <row r="298" spans="1:7" ht="12.75" customHeight="1" x14ac:dyDescent="0.2">
      <c r="A298" s="69" t="s">
        <v>563</v>
      </c>
      <c r="B298" s="70" t="s">
        <v>572</v>
      </c>
      <c r="C298" s="71" t="s">
        <v>573</v>
      </c>
      <c r="D298" s="72">
        <f>D151-D296+D297</f>
        <v>0</v>
      </c>
      <c r="E298" s="72">
        <f>E151-E296+E297</f>
        <v>0</v>
      </c>
      <c r="F298" s="73" t="str">
        <f t="shared" si="61"/>
        <v>-</v>
      </c>
    </row>
    <row r="299" spans="1:7" ht="12.75" customHeight="1" x14ac:dyDescent="0.2">
      <c r="A299" s="69" t="s">
        <v>563</v>
      </c>
      <c r="B299" s="70" t="s">
        <v>574</v>
      </c>
      <c r="C299" s="71" t="s">
        <v>575</v>
      </c>
      <c r="D299" s="72">
        <f>IF(D5&gt;=D298,D5-D298,0)</f>
        <v>0</v>
      </c>
      <c r="E299" s="72">
        <f>IF(E5&gt;=E298,E5-E298,0)</f>
        <v>0</v>
      </c>
      <c r="F299" s="73" t="str">
        <f t="shared" si="61"/>
        <v>-</v>
      </c>
    </row>
    <row r="300" spans="1:7" ht="12.75" customHeight="1" x14ac:dyDescent="0.2">
      <c r="A300" s="69" t="s">
        <v>563</v>
      </c>
      <c r="B300" s="70" t="s">
        <v>576</v>
      </c>
      <c r="C300" s="71" t="s">
        <v>577</v>
      </c>
      <c r="D300" s="72">
        <f>IF(D298&gt;=D5,D298-D5,0)</f>
        <v>0</v>
      </c>
      <c r="E300" s="72">
        <f>IF(E298&gt;=E5,E298-E5,0)</f>
        <v>0</v>
      </c>
      <c r="F300" s="73" t="str">
        <f t="shared" si="61"/>
        <v>-</v>
      </c>
    </row>
    <row r="301" spans="1:7" ht="12.75" customHeight="1" x14ac:dyDescent="0.2">
      <c r="A301" s="69">
        <v>92211</v>
      </c>
      <c r="B301" s="70" t="s">
        <v>578</v>
      </c>
      <c r="C301" s="71" t="s">
        <v>579</v>
      </c>
      <c r="D301" s="76"/>
      <c r="E301" s="76"/>
      <c r="F301" s="73" t="str">
        <f t="shared" si="61"/>
        <v>-</v>
      </c>
    </row>
    <row r="302" spans="1:7" ht="12.75" customHeight="1" x14ac:dyDescent="0.2">
      <c r="A302" s="69">
        <v>92221</v>
      </c>
      <c r="B302" s="70" t="s">
        <v>580</v>
      </c>
      <c r="C302" s="71" t="s">
        <v>581</v>
      </c>
      <c r="D302" s="76"/>
      <c r="E302" s="76"/>
      <c r="F302" s="73" t="str">
        <f t="shared" si="61"/>
        <v>-</v>
      </c>
    </row>
    <row r="303" spans="1:7" ht="12.75" customHeight="1" x14ac:dyDescent="0.2">
      <c r="A303" s="69">
        <v>96</v>
      </c>
      <c r="B303" s="70" t="s">
        <v>582</v>
      </c>
      <c r="C303" s="71" t="s">
        <v>583</v>
      </c>
      <c r="D303" s="76"/>
      <c r="E303" s="76"/>
      <c r="F303" s="73" t="str">
        <f t="shared" si="61"/>
        <v>-</v>
      </c>
      <c r="G303" s="74"/>
    </row>
    <row r="304" spans="1:7" ht="12" x14ac:dyDescent="0.2">
      <c r="A304" s="69">
        <v>9661</v>
      </c>
      <c r="B304" s="141" t="s">
        <v>2765</v>
      </c>
      <c r="C304" s="71" t="s">
        <v>584</v>
      </c>
      <c r="D304" s="76"/>
      <c r="E304" s="76"/>
      <c r="F304" s="73" t="str">
        <f t="shared" si="61"/>
        <v>-</v>
      </c>
      <c r="G304" s="74"/>
    </row>
    <row r="305" spans="1:6" ht="12.75" customHeight="1" x14ac:dyDescent="0.2">
      <c r="A305" s="80" t="s">
        <v>585</v>
      </c>
      <c r="B305" s="81" t="s">
        <v>586</v>
      </c>
      <c r="C305" s="82" t="s">
        <v>585</v>
      </c>
      <c r="D305" s="83"/>
      <c r="E305" s="83"/>
      <c r="F305" s="84" t="str">
        <f t="shared" si="61"/>
        <v>-</v>
      </c>
    </row>
    <row r="306" spans="1:6" s="87" customFormat="1" ht="20.100000000000001" customHeight="1" x14ac:dyDescent="0.2">
      <c r="A306" s="472" t="s">
        <v>587</v>
      </c>
      <c r="B306" s="473"/>
      <c r="C306" s="85"/>
      <c r="D306" s="86"/>
      <c r="E306" s="86"/>
      <c r="F306" s="68"/>
    </row>
    <row r="307" spans="1:6" ht="12.75" customHeight="1" x14ac:dyDescent="0.2">
      <c r="A307" s="69">
        <v>7</v>
      </c>
      <c r="B307" s="70" t="s">
        <v>588</v>
      </c>
      <c r="C307" s="71" t="s">
        <v>589</v>
      </c>
      <c r="D307" s="72">
        <f t="shared" ref="D307:E307" si="64">D308+D320+D353+D357</f>
        <v>0</v>
      </c>
      <c r="E307" s="72">
        <f t="shared" si="64"/>
        <v>0</v>
      </c>
      <c r="F307" s="73" t="str">
        <f t="shared" ref="F307:F427" si="65">IF(D307&lt;&gt;0,IF(E307/D307&gt;=100,"&gt;&gt;100",E307/D307*100),"-")</f>
        <v>-</v>
      </c>
    </row>
    <row r="308" spans="1:6" ht="12.75" customHeight="1" x14ac:dyDescent="0.2">
      <c r="A308" s="69">
        <v>71</v>
      </c>
      <c r="B308" s="70" t="s">
        <v>590</v>
      </c>
      <c r="C308" s="71" t="s">
        <v>591</v>
      </c>
      <c r="D308" s="72">
        <f t="shared" ref="D308:E308" si="66">D309+D313</f>
        <v>0</v>
      </c>
      <c r="E308" s="72">
        <f t="shared" si="66"/>
        <v>0</v>
      </c>
      <c r="F308" s="73" t="str">
        <f t="shared" si="65"/>
        <v>-</v>
      </c>
    </row>
    <row r="309" spans="1:6" ht="24" x14ac:dyDescent="0.2">
      <c r="A309" s="69">
        <v>711</v>
      </c>
      <c r="B309" s="70" t="s">
        <v>592</v>
      </c>
      <c r="C309" s="71" t="s">
        <v>593</v>
      </c>
      <c r="D309" s="72">
        <f t="shared" ref="D309:E309" si="67">SUM(D310:D312)</f>
        <v>0</v>
      </c>
      <c r="E309" s="72">
        <f t="shared" si="67"/>
        <v>0</v>
      </c>
      <c r="F309" s="73" t="str">
        <f t="shared" si="65"/>
        <v>-</v>
      </c>
    </row>
    <row r="310" spans="1:6" ht="12.75" customHeight="1" x14ac:dyDescent="0.2">
      <c r="A310" s="69">
        <v>7111</v>
      </c>
      <c r="B310" s="70" t="s">
        <v>594</v>
      </c>
      <c r="C310" s="71" t="s">
        <v>595</v>
      </c>
      <c r="D310" s="76"/>
      <c r="E310" s="76"/>
      <c r="F310" s="73" t="str">
        <f t="shared" si="65"/>
        <v>-</v>
      </c>
    </row>
    <row r="311" spans="1:6" ht="12.75" customHeight="1" x14ac:dyDescent="0.2">
      <c r="A311" s="69">
        <v>7112</v>
      </c>
      <c r="B311" s="70" t="s">
        <v>596</v>
      </c>
      <c r="C311" s="71" t="s">
        <v>597</v>
      </c>
      <c r="D311" s="76"/>
      <c r="E311" s="76"/>
      <c r="F311" s="73" t="str">
        <f t="shared" si="65"/>
        <v>-</v>
      </c>
    </row>
    <row r="312" spans="1:6" ht="12.75" customHeight="1" x14ac:dyDescent="0.2">
      <c r="A312" s="69">
        <v>7113</v>
      </c>
      <c r="B312" s="70" t="s">
        <v>598</v>
      </c>
      <c r="C312" s="71" t="s">
        <v>599</v>
      </c>
      <c r="D312" s="76"/>
      <c r="E312" s="76"/>
      <c r="F312" s="73" t="str">
        <f t="shared" si="65"/>
        <v>-</v>
      </c>
    </row>
    <row r="313" spans="1:6" ht="12.75" customHeight="1" x14ac:dyDescent="0.2">
      <c r="A313" s="69">
        <v>712</v>
      </c>
      <c r="B313" s="70" t="s">
        <v>600</v>
      </c>
      <c r="C313" s="71" t="s">
        <v>601</v>
      </c>
      <c r="D313" s="72">
        <f t="shared" ref="D313:E313" si="68">SUM(D314:D319)</f>
        <v>0</v>
      </c>
      <c r="E313" s="72">
        <f t="shared" si="68"/>
        <v>0</v>
      </c>
      <c r="F313" s="73" t="str">
        <f t="shared" si="65"/>
        <v>-</v>
      </c>
    </row>
    <row r="314" spans="1:6" ht="12.75" customHeight="1" x14ac:dyDescent="0.2">
      <c r="A314" s="69">
        <v>7121</v>
      </c>
      <c r="B314" s="70" t="s">
        <v>602</v>
      </c>
      <c r="C314" s="71" t="s">
        <v>603</v>
      </c>
      <c r="D314" s="76"/>
      <c r="E314" s="76"/>
      <c r="F314" s="73" t="str">
        <f t="shared" si="65"/>
        <v>-</v>
      </c>
    </row>
    <row r="315" spans="1:6" ht="12.75" customHeight="1" x14ac:dyDescent="0.2">
      <c r="A315" s="69">
        <v>7122</v>
      </c>
      <c r="B315" s="70" t="s">
        <v>604</v>
      </c>
      <c r="C315" s="71" t="s">
        <v>605</v>
      </c>
      <c r="D315" s="76"/>
      <c r="E315" s="76"/>
      <c r="F315" s="73" t="str">
        <f t="shared" si="65"/>
        <v>-</v>
      </c>
    </row>
    <row r="316" spans="1:6" ht="12.75" customHeight="1" x14ac:dyDescent="0.2">
      <c r="A316" s="69">
        <v>7123</v>
      </c>
      <c r="B316" s="70" t="s">
        <v>606</v>
      </c>
      <c r="C316" s="71" t="s">
        <v>607</v>
      </c>
      <c r="D316" s="76"/>
      <c r="E316" s="76"/>
      <c r="F316" s="73" t="str">
        <f t="shared" si="65"/>
        <v>-</v>
      </c>
    </row>
    <row r="317" spans="1:6" ht="12.75" customHeight="1" x14ac:dyDescent="0.2">
      <c r="A317" s="69">
        <v>7124</v>
      </c>
      <c r="B317" s="70" t="s">
        <v>608</v>
      </c>
      <c r="C317" s="71" t="s">
        <v>609</v>
      </c>
      <c r="D317" s="76"/>
      <c r="E317" s="76"/>
      <c r="F317" s="73" t="str">
        <f t="shared" si="65"/>
        <v>-</v>
      </c>
    </row>
    <row r="318" spans="1:6" ht="12.75" customHeight="1" x14ac:dyDescent="0.2">
      <c r="A318" s="69">
        <v>7125</v>
      </c>
      <c r="B318" s="70" t="s">
        <v>610</v>
      </c>
      <c r="C318" s="71" t="s">
        <v>611</v>
      </c>
      <c r="D318" s="76"/>
      <c r="E318" s="76"/>
      <c r="F318" s="73" t="str">
        <f t="shared" si="65"/>
        <v>-</v>
      </c>
    </row>
    <row r="319" spans="1:6" ht="12.75" customHeight="1" x14ac:dyDescent="0.2">
      <c r="A319" s="69">
        <v>7126</v>
      </c>
      <c r="B319" s="70" t="s">
        <v>612</v>
      </c>
      <c r="C319" s="71" t="s">
        <v>613</v>
      </c>
      <c r="D319" s="76"/>
      <c r="E319" s="76"/>
      <c r="F319" s="73" t="str">
        <f t="shared" si="65"/>
        <v>-</v>
      </c>
    </row>
    <row r="320" spans="1:6" ht="24" x14ac:dyDescent="0.2">
      <c r="A320" s="69">
        <v>72</v>
      </c>
      <c r="B320" s="77" t="s">
        <v>614</v>
      </c>
      <c r="C320" s="71" t="s">
        <v>615</v>
      </c>
      <c r="D320" s="72">
        <f t="shared" ref="D320:E320" si="69">D321+D326+D335+D340+D345+D348</f>
        <v>0</v>
      </c>
      <c r="E320" s="72">
        <f t="shared" si="69"/>
        <v>0</v>
      </c>
      <c r="F320" s="73" t="str">
        <f t="shared" si="65"/>
        <v>-</v>
      </c>
    </row>
    <row r="321" spans="1:7" ht="12.75" customHeight="1" x14ac:dyDescent="0.2">
      <c r="A321" s="69">
        <v>721</v>
      </c>
      <c r="B321" s="70" t="s">
        <v>616</v>
      </c>
      <c r="C321" s="71" t="s">
        <v>617</v>
      </c>
      <c r="D321" s="72">
        <f t="shared" ref="D321:E321" si="70">SUM(D322:D325)</f>
        <v>0</v>
      </c>
      <c r="E321" s="72">
        <f t="shared" si="70"/>
        <v>0</v>
      </c>
      <c r="F321" s="73" t="str">
        <f t="shared" si="65"/>
        <v>-</v>
      </c>
    </row>
    <row r="322" spans="1:7" ht="12.75" customHeight="1" x14ac:dyDescent="0.2">
      <c r="A322" s="69">
        <v>7211</v>
      </c>
      <c r="B322" s="70" t="s">
        <v>618</v>
      </c>
      <c r="C322" s="71" t="s">
        <v>619</v>
      </c>
      <c r="D322" s="76"/>
      <c r="E322" s="76"/>
      <c r="F322" s="73" t="str">
        <f t="shared" si="65"/>
        <v>-</v>
      </c>
    </row>
    <row r="323" spans="1:7" ht="12.75" customHeight="1" x14ac:dyDescent="0.2">
      <c r="A323" s="69">
        <v>7212</v>
      </c>
      <c r="B323" s="70" t="s">
        <v>620</v>
      </c>
      <c r="C323" s="71" t="s">
        <v>621</v>
      </c>
      <c r="D323" s="76"/>
      <c r="E323" s="76"/>
      <c r="F323" s="73" t="str">
        <f t="shared" si="65"/>
        <v>-</v>
      </c>
    </row>
    <row r="324" spans="1:7" ht="12.75" customHeight="1" x14ac:dyDescent="0.2">
      <c r="A324" s="69">
        <v>7213</v>
      </c>
      <c r="B324" s="70" t="s">
        <v>622</v>
      </c>
      <c r="C324" s="71" t="s">
        <v>623</v>
      </c>
      <c r="D324" s="76"/>
      <c r="E324" s="76"/>
      <c r="F324" s="73" t="str">
        <f t="shared" si="65"/>
        <v>-</v>
      </c>
    </row>
    <row r="325" spans="1:7" ht="12.75" customHeight="1" x14ac:dyDescent="0.2">
      <c r="A325" s="69">
        <v>7214</v>
      </c>
      <c r="B325" s="70" t="s">
        <v>624</v>
      </c>
      <c r="C325" s="71" t="s">
        <v>625</v>
      </c>
      <c r="D325" s="76"/>
      <c r="E325" s="76"/>
      <c r="F325" s="73" t="str">
        <f t="shared" si="65"/>
        <v>-</v>
      </c>
    </row>
    <row r="326" spans="1:7" ht="12.75" customHeight="1" x14ac:dyDescent="0.2">
      <c r="A326" s="69">
        <v>722</v>
      </c>
      <c r="B326" s="70" t="s">
        <v>626</v>
      </c>
      <c r="C326" s="71" t="s">
        <v>627</v>
      </c>
      <c r="D326" s="72">
        <f t="shared" ref="D326:E326" si="71">SUM(D327:D334)</f>
        <v>0</v>
      </c>
      <c r="E326" s="72">
        <f t="shared" si="71"/>
        <v>0</v>
      </c>
      <c r="F326" s="73" t="str">
        <f t="shared" si="65"/>
        <v>-</v>
      </c>
    </row>
    <row r="327" spans="1:7" ht="12.75" customHeight="1" x14ac:dyDescent="0.2">
      <c r="A327" s="69">
        <v>7221</v>
      </c>
      <c r="B327" s="70" t="s">
        <v>628</v>
      </c>
      <c r="C327" s="71" t="s">
        <v>629</v>
      </c>
      <c r="D327" s="76"/>
      <c r="E327" s="76"/>
      <c r="F327" s="73" t="str">
        <f t="shared" si="65"/>
        <v>-</v>
      </c>
    </row>
    <row r="328" spans="1:7" ht="12.75" customHeight="1" x14ac:dyDescent="0.2">
      <c r="A328" s="69">
        <v>7222</v>
      </c>
      <c r="B328" s="70" t="s">
        <v>630</v>
      </c>
      <c r="C328" s="71" t="s">
        <v>631</v>
      </c>
      <c r="D328" s="76"/>
      <c r="E328" s="76"/>
      <c r="F328" s="73" t="str">
        <f t="shared" si="65"/>
        <v>-</v>
      </c>
    </row>
    <row r="329" spans="1:7" ht="12.75" customHeight="1" x14ac:dyDescent="0.2">
      <c r="A329" s="69">
        <v>7223</v>
      </c>
      <c r="B329" s="70" t="s">
        <v>632</v>
      </c>
      <c r="C329" s="71" t="s">
        <v>633</v>
      </c>
      <c r="D329" s="76"/>
      <c r="E329" s="76"/>
      <c r="F329" s="73" t="str">
        <f t="shared" si="65"/>
        <v>-</v>
      </c>
    </row>
    <row r="330" spans="1:7" ht="12.75" customHeight="1" x14ac:dyDescent="0.2">
      <c r="A330" s="69">
        <v>7224</v>
      </c>
      <c r="B330" s="70" t="s">
        <v>634</v>
      </c>
      <c r="C330" s="71" t="s">
        <v>635</v>
      </c>
      <c r="D330" s="76"/>
      <c r="E330" s="76"/>
      <c r="F330" s="73" t="str">
        <f t="shared" si="65"/>
        <v>-</v>
      </c>
    </row>
    <row r="331" spans="1:7" ht="12.75" customHeight="1" x14ac:dyDescent="0.2">
      <c r="A331" s="69">
        <v>7225</v>
      </c>
      <c r="B331" s="75" t="s">
        <v>2764</v>
      </c>
      <c r="C331" s="71" t="s">
        <v>636</v>
      </c>
      <c r="D331" s="76"/>
      <c r="E331" s="76"/>
      <c r="F331" s="73" t="str">
        <f t="shared" si="65"/>
        <v>-</v>
      </c>
      <c r="G331" s="74"/>
    </row>
    <row r="332" spans="1:7" ht="12.75" customHeight="1" x14ac:dyDescent="0.2">
      <c r="A332" s="69">
        <v>7226</v>
      </c>
      <c r="B332" s="70" t="s">
        <v>637</v>
      </c>
      <c r="C332" s="71" t="s">
        <v>638</v>
      </c>
      <c r="D332" s="76"/>
      <c r="E332" s="76"/>
      <c r="F332" s="73" t="str">
        <f t="shared" si="65"/>
        <v>-</v>
      </c>
    </row>
    <row r="333" spans="1:7" ht="12.75" customHeight="1" x14ac:dyDescent="0.2">
      <c r="A333" s="69">
        <v>7227</v>
      </c>
      <c r="B333" s="70" t="s">
        <v>639</v>
      </c>
      <c r="C333" s="71" t="s">
        <v>640</v>
      </c>
      <c r="D333" s="76"/>
      <c r="E333" s="76"/>
      <c r="F333" s="73" t="str">
        <f t="shared" si="65"/>
        <v>-</v>
      </c>
    </row>
    <row r="334" spans="1:7" ht="12.75" customHeight="1" x14ac:dyDescent="0.2">
      <c r="A334" s="69" t="s">
        <v>641</v>
      </c>
      <c r="B334" s="70" t="s">
        <v>642</v>
      </c>
      <c r="C334" s="71" t="s">
        <v>641</v>
      </c>
      <c r="D334" s="76"/>
      <c r="E334" s="76"/>
      <c r="F334" s="73" t="str">
        <f t="shared" si="65"/>
        <v>-</v>
      </c>
    </row>
    <row r="335" spans="1:7" ht="12.75" customHeight="1" x14ac:dyDescent="0.2">
      <c r="A335" s="69">
        <v>723</v>
      </c>
      <c r="B335" s="77" t="s">
        <v>643</v>
      </c>
      <c r="C335" s="71" t="s">
        <v>644</v>
      </c>
      <c r="D335" s="72">
        <f t="shared" ref="D335:E335" si="72">SUM(D336:D339)</f>
        <v>0</v>
      </c>
      <c r="E335" s="72">
        <f t="shared" si="72"/>
        <v>0</v>
      </c>
      <c r="F335" s="73" t="str">
        <f t="shared" si="65"/>
        <v>-</v>
      </c>
    </row>
    <row r="336" spans="1:7" ht="12.75" customHeight="1" x14ac:dyDescent="0.2">
      <c r="A336" s="69">
        <v>7231</v>
      </c>
      <c r="B336" s="70" t="s">
        <v>645</v>
      </c>
      <c r="C336" s="71" t="s">
        <v>646</v>
      </c>
      <c r="D336" s="76"/>
      <c r="E336" s="76"/>
      <c r="F336" s="73" t="str">
        <f t="shared" si="65"/>
        <v>-</v>
      </c>
    </row>
    <row r="337" spans="1:6" ht="12.75" customHeight="1" x14ac:dyDescent="0.2">
      <c r="A337" s="69">
        <v>7232</v>
      </c>
      <c r="B337" s="70" t="s">
        <v>647</v>
      </c>
      <c r="C337" s="71" t="s">
        <v>648</v>
      </c>
      <c r="D337" s="76"/>
      <c r="E337" s="76"/>
      <c r="F337" s="73" t="str">
        <f t="shared" si="65"/>
        <v>-</v>
      </c>
    </row>
    <row r="338" spans="1:6" ht="12.75" customHeight="1" x14ac:dyDescent="0.2">
      <c r="A338" s="69">
        <v>7233</v>
      </c>
      <c r="B338" s="70" t="s">
        <v>649</v>
      </c>
      <c r="C338" s="71" t="s">
        <v>650</v>
      </c>
      <c r="D338" s="76"/>
      <c r="E338" s="76"/>
      <c r="F338" s="73" t="str">
        <f t="shared" si="65"/>
        <v>-</v>
      </c>
    </row>
    <row r="339" spans="1:6" ht="12.75" customHeight="1" x14ac:dyDescent="0.2">
      <c r="A339" s="69">
        <v>7234</v>
      </c>
      <c r="B339" s="77" t="s">
        <v>651</v>
      </c>
      <c r="C339" s="71" t="s">
        <v>652</v>
      </c>
      <c r="D339" s="76"/>
      <c r="E339" s="76"/>
      <c r="F339" s="73" t="str">
        <f t="shared" si="65"/>
        <v>-</v>
      </c>
    </row>
    <row r="340" spans="1:6" ht="24" x14ac:dyDescent="0.2">
      <c r="A340" s="69">
        <v>724</v>
      </c>
      <c r="B340" s="77" t="s">
        <v>653</v>
      </c>
      <c r="C340" s="71" t="s">
        <v>654</v>
      </c>
      <c r="D340" s="72">
        <f t="shared" ref="D340:E340" si="73">SUM(D341:D344)</f>
        <v>0</v>
      </c>
      <c r="E340" s="72">
        <f t="shared" si="73"/>
        <v>0</v>
      </c>
      <c r="F340" s="73" t="str">
        <f t="shared" si="65"/>
        <v>-</v>
      </c>
    </row>
    <row r="341" spans="1:6" ht="12.75" customHeight="1" x14ac:dyDescent="0.2">
      <c r="A341" s="69">
        <v>7241</v>
      </c>
      <c r="B341" s="70" t="s">
        <v>655</v>
      </c>
      <c r="C341" s="71" t="s">
        <v>656</v>
      </c>
      <c r="D341" s="76"/>
      <c r="E341" s="76"/>
      <c r="F341" s="73" t="str">
        <f t="shared" si="65"/>
        <v>-</v>
      </c>
    </row>
    <row r="342" spans="1:6" ht="12.75" customHeight="1" x14ac:dyDescent="0.2">
      <c r="A342" s="69">
        <v>7242</v>
      </c>
      <c r="B342" s="70" t="s">
        <v>657</v>
      </c>
      <c r="C342" s="71" t="s">
        <v>658</v>
      </c>
      <c r="D342" s="76"/>
      <c r="E342" s="76"/>
      <c r="F342" s="73" t="str">
        <f t="shared" si="65"/>
        <v>-</v>
      </c>
    </row>
    <row r="343" spans="1:6" ht="12.75" customHeight="1" x14ac:dyDescent="0.2">
      <c r="A343" s="69">
        <v>7243</v>
      </c>
      <c r="B343" s="70" t="s">
        <v>659</v>
      </c>
      <c r="C343" s="71" t="s">
        <v>660</v>
      </c>
      <c r="D343" s="76"/>
      <c r="E343" s="76"/>
      <c r="F343" s="73" t="str">
        <f t="shared" si="65"/>
        <v>-</v>
      </c>
    </row>
    <row r="344" spans="1:6" ht="12.75" customHeight="1" x14ac:dyDescent="0.2">
      <c r="A344" s="69">
        <v>7244</v>
      </c>
      <c r="B344" s="70" t="s">
        <v>661</v>
      </c>
      <c r="C344" s="71" t="s">
        <v>662</v>
      </c>
      <c r="D344" s="76"/>
      <c r="E344" s="76"/>
      <c r="F344" s="73" t="str">
        <f t="shared" si="65"/>
        <v>-</v>
      </c>
    </row>
    <row r="345" spans="1:6" ht="12.75" customHeight="1" x14ac:dyDescent="0.2">
      <c r="A345" s="69">
        <v>725</v>
      </c>
      <c r="B345" s="70" t="s">
        <v>663</v>
      </c>
      <c r="C345" s="71" t="s">
        <v>664</v>
      </c>
      <c r="D345" s="72">
        <f t="shared" ref="D345:E345" si="74">SUM(D346:D347)</f>
        <v>0</v>
      </c>
      <c r="E345" s="72">
        <f t="shared" si="74"/>
        <v>0</v>
      </c>
      <c r="F345" s="73" t="str">
        <f t="shared" si="65"/>
        <v>-</v>
      </c>
    </row>
    <row r="346" spans="1:6" ht="12.75" customHeight="1" x14ac:dyDescent="0.2">
      <c r="A346" s="69">
        <v>7251</v>
      </c>
      <c r="B346" s="70" t="s">
        <v>665</v>
      </c>
      <c r="C346" s="71" t="s">
        <v>666</v>
      </c>
      <c r="D346" s="76"/>
      <c r="E346" s="76"/>
      <c r="F346" s="73" t="str">
        <f t="shared" si="65"/>
        <v>-</v>
      </c>
    </row>
    <row r="347" spans="1:6" ht="12.75" customHeight="1" x14ac:dyDescent="0.2">
      <c r="A347" s="69">
        <v>7252</v>
      </c>
      <c r="B347" s="70" t="s">
        <v>667</v>
      </c>
      <c r="C347" s="71" t="s">
        <v>668</v>
      </c>
      <c r="D347" s="76"/>
      <c r="E347" s="76"/>
      <c r="F347" s="73" t="str">
        <f t="shared" si="65"/>
        <v>-</v>
      </c>
    </row>
    <row r="348" spans="1:6" ht="12.75" customHeight="1" x14ac:dyDescent="0.2">
      <c r="A348" s="69">
        <v>726</v>
      </c>
      <c r="B348" s="70" t="s">
        <v>669</v>
      </c>
      <c r="C348" s="71" t="s">
        <v>670</v>
      </c>
      <c r="D348" s="72">
        <f t="shared" ref="D348:E348" si="75">SUM(D349:D352)</f>
        <v>0</v>
      </c>
      <c r="E348" s="72">
        <f t="shared" si="75"/>
        <v>0</v>
      </c>
      <c r="F348" s="73" t="str">
        <f t="shared" si="65"/>
        <v>-</v>
      </c>
    </row>
    <row r="349" spans="1:6" ht="12.75" customHeight="1" x14ac:dyDescent="0.2">
      <c r="A349" s="69">
        <v>7261</v>
      </c>
      <c r="B349" s="70" t="s">
        <v>671</v>
      </c>
      <c r="C349" s="71" t="s">
        <v>672</v>
      </c>
      <c r="D349" s="76"/>
      <c r="E349" s="76"/>
      <c r="F349" s="73" t="str">
        <f t="shared" si="65"/>
        <v>-</v>
      </c>
    </row>
    <row r="350" spans="1:6" ht="12.75" customHeight="1" x14ac:dyDescent="0.2">
      <c r="A350" s="69">
        <v>7262</v>
      </c>
      <c r="B350" s="70" t="s">
        <v>673</v>
      </c>
      <c r="C350" s="71" t="s">
        <v>674</v>
      </c>
      <c r="D350" s="76"/>
      <c r="E350" s="76"/>
      <c r="F350" s="73" t="str">
        <f t="shared" si="65"/>
        <v>-</v>
      </c>
    </row>
    <row r="351" spans="1:6" ht="12.75" customHeight="1" x14ac:dyDescent="0.2">
      <c r="A351" s="69">
        <v>7263</v>
      </c>
      <c r="B351" s="70" t="s">
        <v>675</v>
      </c>
      <c r="C351" s="71" t="s">
        <v>676</v>
      </c>
      <c r="D351" s="76"/>
      <c r="E351" s="76"/>
      <c r="F351" s="73" t="str">
        <f t="shared" si="65"/>
        <v>-</v>
      </c>
    </row>
    <row r="352" spans="1:6" ht="12.75" customHeight="1" x14ac:dyDescent="0.2">
      <c r="A352" s="69">
        <v>7264</v>
      </c>
      <c r="B352" s="70" t="s">
        <v>677</v>
      </c>
      <c r="C352" s="71" t="s">
        <v>678</v>
      </c>
      <c r="D352" s="76"/>
      <c r="E352" s="76"/>
      <c r="F352" s="73" t="str">
        <f t="shared" si="65"/>
        <v>-</v>
      </c>
    </row>
    <row r="353" spans="1:6" ht="24" x14ac:dyDescent="0.2">
      <c r="A353" s="69">
        <v>73</v>
      </c>
      <c r="B353" s="70" t="s">
        <v>679</v>
      </c>
      <c r="C353" s="71" t="s">
        <v>680</v>
      </c>
      <c r="D353" s="72">
        <f t="shared" ref="D353:E353" si="76">D354</f>
        <v>0</v>
      </c>
      <c r="E353" s="72">
        <f t="shared" si="76"/>
        <v>0</v>
      </c>
      <c r="F353" s="73" t="str">
        <f t="shared" si="65"/>
        <v>-</v>
      </c>
    </row>
    <row r="354" spans="1:6" ht="24" x14ac:dyDescent="0.2">
      <c r="A354" s="69">
        <v>731</v>
      </c>
      <c r="B354" s="70" t="s">
        <v>681</v>
      </c>
      <c r="C354" s="71" t="s">
        <v>682</v>
      </c>
      <c r="D354" s="72">
        <f t="shared" ref="D354:E354" si="77">SUM(D355:D356)</f>
        <v>0</v>
      </c>
      <c r="E354" s="72">
        <f t="shared" si="77"/>
        <v>0</v>
      </c>
      <c r="F354" s="73" t="str">
        <f t="shared" si="65"/>
        <v>-</v>
      </c>
    </row>
    <row r="355" spans="1:6" ht="12.75" customHeight="1" x14ac:dyDescent="0.2">
      <c r="A355" s="69">
        <v>7311</v>
      </c>
      <c r="B355" s="70" t="s">
        <v>683</v>
      </c>
      <c r="C355" s="71" t="s">
        <v>684</v>
      </c>
      <c r="D355" s="76"/>
      <c r="E355" s="76"/>
      <c r="F355" s="73" t="str">
        <f t="shared" si="65"/>
        <v>-</v>
      </c>
    </row>
    <row r="356" spans="1:6" ht="12.75" customHeight="1" x14ac:dyDescent="0.2">
      <c r="A356" s="69">
        <v>7312</v>
      </c>
      <c r="B356" s="70" t="s">
        <v>685</v>
      </c>
      <c r="C356" s="71" t="s">
        <v>686</v>
      </c>
      <c r="D356" s="76"/>
      <c r="E356" s="76"/>
      <c r="F356" s="73" t="str">
        <f t="shared" si="65"/>
        <v>-</v>
      </c>
    </row>
    <row r="357" spans="1:6" ht="12.75" customHeight="1" x14ac:dyDescent="0.2">
      <c r="A357" s="69">
        <v>74</v>
      </c>
      <c r="B357" s="70" t="s">
        <v>687</v>
      </c>
      <c r="C357" s="71" t="s">
        <v>688</v>
      </c>
      <c r="D357" s="72">
        <f t="shared" ref="D357:E357" si="78">D358</f>
        <v>0</v>
      </c>
      <c r="E357" s="72">
        <f t="shared" si="78"/>
        <v>0</v>
      </c>
      <c r="F357" s="73" t="str">
        <f t="shared" si="65"/>
        <v>-</v>
      </c>
    </row>
    <row r="358" spans="1:6" ht="12.75" customHeight="1" x14ac:dyDescent="0.2">
      <c r="A358" s="69">
        <v>741</v>
      </c>
      <c r="B358" s="70" t="s">
        <v>689</v>
      </c>
      <c r="C358" s="71" t="s">
        <v>690</v>
      </c>
      <c r="D358" s="76"/>
      <c r="E358" s="76"/>
      <c r="F358" s="73" t="str">
        <f t="shared" si="65"/>
        <v>-</v>
      </c>
    </row>
    <row r="359" spans="1:6" ht="12.75" customHeight="1" x14ac:dyDescent="0.2">
      <c r="A359" s="69">
        <v>4</v>
      </c>
      <c r="B359" s="70" t="s">
        <v>691</v>
      </c>
      <c r="C359" s="71" t="s">
        <v>692</v>
      </c>
      <c r="D359" s="72">
        <f t="shared" ref="D359:E359" si="79">D360+D372+D405+D409+D411</f>
        <v>0</v>
      </c>
      <c r="E359" s="72">
        <f t="shared" si="79"/>
        <v>0</v>
      </c>
      <c r="F359" s="73" t="str">
        <f t="shared" si="65"/>
        <v>-</v>
      </c>
    </row>
    <row r="360" spans="1:6" ht="12.75" customHeight="1" x14ac:dyDescent="0.2">
      <c r="A360" s="69">
        <v>41</v>
      </c>
      <c r="B360" s="70" t="s">
        <v>693</v>
      </c>
      <c r="C360" s="71" t="s">
        <v>694</v>
      </c>
      <c r="D360" s="72">
        <f t="shared" ref="D360:E360" si="80">D361+D365</f>
        <v>0</v>
      </c>
      <c r="E360" s="72">
        <f t="shared" si="80"/>
        <v>0</v>
      </c>
      <c r="F360" s="73" t="str">
        <f t="shared" si="65"/>
        <v>-</v>
      </c>
    </row>
    <row r="361" spans="1:6" ht="12.75" customHeight="1" x14ac:dyDescent="0.2">
      <c r="A361" s="69">
        <v>411</v>
      </c>
      <c r="B361" s="70" t="s">
        <v>695</v>
      </c>
      <c r="C361" s="71" t="s">
        <v>696</v>
      </c>
      <c r="D361" s="72">
        <f t="shared" ref="D361:E361" si="81">SUM(D362:D364)</f>
        <v>0</v>
      </c>
      <c r="E361" s="72">
        <f t="shared" si="81"/>
        <v>0</v>
      </c>
      <c r="F361" s="73" t="str">
        <f t="shared" si="65"/>
        <v>-</v>
      </c>
    </row>
    <row r="362" spans="1:6" ht="12.75" customHeight="1" x14ac:dyDescent="0.2">
      <c r="A362" s="69">
        <v>4111</v>
      </c>
      <c r="B362" s="70" t="s">
        <v>594</v>
      </c>
      <c r="C362" s="71" t="s">
        <v>697</v>
      </c>
      <c r="D362" s="76"/>
      <c r="E362" s="76"/>
      <c r="F362" s="73" t="str">
        <f t="shared" si="65"/>
        <v>-</v>
      </c>
    </row>
    <row r="363" spans="1:6" ht="12.75" customHeight="1" x14ac:dyDescent="0.2">
      <c r="A363" s="69">
        <v>4112</v>
      </c>
      <c r="B363" s="70" t="s">
        <v>596</v>
      </c>
      <c r="C363" s="71" t="s">
        <v>698</v>
      </c>
      <c r="D363" s="76"/>
      <c r="E363" s="76"/>
      <c r="F363" s="73" t="str">
        <f t="shared" si="65"/>
        <v>-</v>
      </c>
    </row>
    <row r="364" spans="1:6" ht="12.75" customHeight="1" x14ac:dyDescent="0.2">
      <c r="A364" s="69">
        <v>4113</v>
      </c>
      <c r="B364" s="70" t="s">
        <v>699</v>
      </c>
      <c r="C364" s="71" t="s">
        <v>700</v>
      </c>
      <c r="D364" s="76"/>
      <c r="E364" s="76"/>
      <c r="F364" s="73" t="str">
        <f t="shared" si="65"/>
        <v>-</v>
      </c>
    </row>
    <row r="365" spans="1:6" ht="12.75" customHeight="1" x14ac:dyDescent="0.2">
      <c r="A365" s="69">
        <v>412</v>
      </c>
      <c r="B365" s="70" t="s">
        <v>701</v>
      </c>
      <c r="C365" s="71" t="s">
        <v>702</v>
      </c>
      <c r="D365" s="72">
        <f t="shared" ref="D365:E365" si="82">SUM(D366:D371)</f>
        <v>0</v>
      </c>
      <c r="E365" s="72">
        <f t="shared" si="82"/>
        <v>0</v>
      </c>
      <c r="F365" s="73" t="str">
        <f t="shared" si="65"/>
        <v>-</v>
      </c>
    </row>
    <row r="366" spans="1:6" ht="12.75" customHeight="1" x14ac:dyDescent="0.2">
      <c r="A366" s="69">
        <v>4121</v>
      </c>
      <c r="B366" s="70" t="s">
        <v>602</v>
      </c>
      <c r="C366" s="71" t="s">
        <v>703</v>
      </c>
      <c r="D366" s="76"/>
      <c r="E366" s="76"/>
      <c r="F366" s="73" t="str">
        <f t="shared" si="65"/>
        <v>-</v>
      </c>
    </row>
    <row r="367" spans="1:6" ht="12.75" customHeight="1" x14ac:dyDescent="0.2">
      <c r="A367" s="69">
        <v>4122</v>
      </c>
      <c r="B367" s="70" t="s">
        <v>604</v>
      </c>
      <c r="C367" s="71" t="s">
        <v>704</v>
      </c>
      <c r="D367" s="76"/>
      <c r="E367" s="76"/>
      <c r="F367" s="73" t="str">
        <f t="shared" si="65"/>
        <v>-</v>
      </c>
    </row>
    <row r="368" spans="1:6" ht="12.75" customHeight="1" x14ac:dyDescent="0.2">
      <c r="A368" s="69">
        <v>4123</v>
      </c>
      <c r="B368" s="70" t="s">
        <v>606</v>
      </c>
      <c r="C368" s="71" t="s">
        <v>705</v>
      </c>
      <c r="D368" s="76"/>
      <c r="E368" s="76"/>
      <c r="F368" s="73" t="str">
        <f t="shared" si="65"/>
        <v>-</v>
      </c>
    </row>
    <row r="369" spans="1:7" ht="12.75" customHeight="1" x14ac:dyDescent="0.2">
      <c r="A369" s="69">
        <v>4124</v>
      </c>
      <c r="B369" s="70" t="s">
        <v>608</v>
      </c>
      <c r="C369" s="71" t="s">
        <v>706</v>
      </c>
      <c r="D369" s="76"/>
      <c r="E369" s="76"/>
      <c r="F369" s="73" t="str">
        <f t="shared" si="65"/>
        <v>-</v>
      </c>
    </row>
    <row r="370" spans="1:7" ht="12.75" customHeight="1" x14ac:dyDescent="0.2">
      <c r="A370" s="69">
        <v>4125</v>
      </c>
      <c r="B370" s="70" t="s">
        <v>610</v>
      </c>
      <c r="C370" s="71" t="s">
        <v>707</v>
      </c>
      <c r="D370" s="76"/>
      <c r="E370" s="76"/>
      <c r="F370" s="73" t="str">
        <f t="shared" si="65"/>
        <v>-</v>
      </c>
    </row>
    <row r="371" spans="1:7" ht="12.75" customHeight="1" x14ac:dyDescent="0.2">
      <c r="A371" s="69">
        <v>4126</v>
      </c>
      <c r="B371" s="70" t="s">
        <v>612</v>
      </c>
      <c r="C371" s="71" t="s">
        <v>708</v>
      </c>
      <c r="D371" s="76"/>
      <c r="E371" s="76"/>
      <c r="F371" s="73" t="str">
        <f t="shared" si="65"/>
        <v>-</v>
      </c>
    </row>
    <row r="372" spans="1:7" ht="24" x14ac:dyDescent="0.2">
      <c r="A372" s="69">
        <v>42</v>
      </c>
      <c r="B372" s="77" t="s">
        <v>709</v>
      </c>
      <c r="C372" s="71" t="s">
        <v>710</v>
      </c>
      <c r="D372" s="72">
        <f t="shared" ref="D372:E372" si="83">D373+D378+D387+D392+D397+D400</f>
        <v>0</v>
      </c>
      <c r="E372" s="72">
        <f t="shared" si="83"/>
        <v>0</v>
      </c>
      <c r="F372" s="73" t="str">
        <f t="shared" si="65"/>
        <v>-</v>
      </c>
    </row>
    <row r="373" spans="1:7" ht="12.75" customHeight="1" x14ac:dyDescent="0.2">
      <c r="A373" s="69">
        <v>421</v>
      </c>
      <c r="B373" s="70" t="s">
        <v>711</v>
      </c>
      <c r="C373" s="71" t="s">
        <v>712</v>
      </c>
      <c r="D373" s="72">
        <f t="shared" ref="D373:E373" si="84">SUM(D374:D377)</f>
        <v>0</v>
      </c>
      <c r="E373" s="72">
        <f t="shared" si="84"/>
        <v>0</v>
      </c>
      <c r="F373" s="73" t="str">
        <f t="shared" si="65"/>
        <v>-</v>
      </c>
    </row>
    <row r="374" spans="1:7" ht="12.75" customHeight="1" x14ac:dyDescent="0.2">
      <c r="A374" s="69">
        <v>4211</v>
      </c>
      <c r="B374" s="70" t="s">
        <v>618</v>
      </c>
      <c r="C374" s="71" t="s">
        <v>713</v>
      </c>
      <c r="D374" s="76"/>
      <c r="E374" s="76"/>
      <c r="F374" s="73" t="str">
        <f t="shared" si="65"/>
        <v>-</v>
      </c>
    </row>
    <row r="375" spans="1:7" ht="12.75" customHeight="1" x14ac:dyDescent="0.2">
      <c r="A375" s="69">
        <v>4212</v>
      </c>
      <c r="B375" s="70" t="s">
        <v>620</v>
      </c>
      <c r="C375" s="71" t="s">
        <v>714</v>
      </c>
      <c r="D375" s="76"/>
      <c r="E375" s="76"/>
      <c r="F375" s="73" t="str">
        <f t="shared" si="65"/>
        <v>-</v>
      </c>
    </row>
    <row r="376" spans="1:7" ht="12.75" customHeight="1" x14ac:dyDescent="0.2">
      <c r="A376" s="69">
        <v>4213</v>
      </c>
      <c r="B376" s="70" t="s">
        <v>622</v>
      </c>
      <c r="C376" s="71" t="s">
        <v>715</v>
      </c>
      <c r="D376" s="76"/>
      <c r="E376" s="76"/>
      <c r="F376" s="73" t="str">
        <f t="shared" si="65"/>
        <v>-</v>
      </c>
    </row>
    <row r="377" spans="1:7" ht="12.75" customHeight="1" x14ac:dyDescent="0.2">
      <c r="A377" s="69">
        <v>4214</v>
      </c>
      <c r="B377" s="70" t="s">
        <v>624</v>
      </c>
      <c r="C377" s="71" t="s">
        <v>716</v>
      </c>
      <c r="D377" s="76"/>
      <c r="E377" s="76"/>
      <c r="F377" s="73" t="str">
        <f t="shared" si="65"/>
        <v>-</v>
      </c>
    </row>
    <row r="378" spans="1:7" ht="12.75" customHeight="1" x14ac:dyDescent="0.2">
      <c r="A378" s="69">
        <v>422</v>
      </c>
      <c r="B378" s="70" t="s">
        <v>717</v>
      </c>
      <c r="C378" s="71" t="s">
        <v>718</v>
      </c>
      <c r="D378" s="72">
        <f t="shared" ref="D378:E378" si="85">SUM(D379:D386)</f>
        <v>0</v>
      </c>
      <c r="E378" s="72">
        <f t="shared" si="85"/>
        <v>0</v>
      </c>
      <c r="F378" s="73" t="str">
        <f t="shared" si="65"/>
        <v>-</v>
      </c>
    </row>
    <row r="379" spans="1:7" ht="12.75" customHeight="1" x14ac:dyDescent="0.2">
      <c r="A379" s="69">
        <v>4221</v>
      </c>
      <c r="B379" s="70" t="s">
        <v>628</v>
      </c>
      <c r="C379" s="71" t="s">
        <v>719</v>
      </c>
      <c r="D379" s="76"/>
      <c r="E379" s="76"/>
      <c r="F379" s="73" t="str">
        <f t="shared" si="65"/>
        <v>-</v>
      </c>
    </row>
    <row r="380" spans="1:7" ht="12.75" customHeight="1" x14ac:dyDescent="0.2">
      <c r="A380" s="69">
        <v>4222</v>
      </c>
      <c r="B380" s="70" t="s">
        <v>720</v>
      </c>
      <c r="C380" s="71" t="s">
        <v>721</v>
      </c>
      <c r="D380" s="76"/>
      <c r="E380" s="76"/>
      <c r="F380" s="73" t="str">
        <f t="shared" si="65"/>
        <v>-</v>
      </c>
    </row>
    <row r="381" spans="1:7" ht="12.75" customHeight="1" x14ac:dyDescent="0.2">
      <c r="A381" s="69">
        <v>4223</v>
      </c>
      <c r="B381" s="70" t="s">
        <v>632</v>
      </c>
      <c r="C381" s="71" t="s">
        <v>722</v>
      </c>
      <c r="D381" s="76"/>
      <c r="E381" s="76"/>
      <c r="F381" s="73" t="str">
        <f t="shared" si="65"/>
        <v>-</v>
      </c>
    </row>
    <row r="382" spans="1:7" ht="12.75" customHeight="1" x14ac:dyDescent="0.2">
      <c r="A382" s="69">
        <v>4224</v>
      </c>
      <c r="B382" s="70" t="s">
        <v>634</v>
      </c>
      <c r="C382" s="71" t="s">
        <v>723</v>
      </c>
      <c r="D382" s="76"/>
      <c r="E382" s="76"/>
      <c r="F382" s="73" t="str">
        <f t="shared" si="65"/>
        <v>-</v>
      </c>
    </row>
    <row r="383" spans="1:7" ht="12.75" customHeight="1" x14ac:dyDescent="0.2">
      <c r="A383" s="69">
        <v>4225</v>
      </c>
      <c r="B383" s="75" t="s">
        <v>2764</v>
      </c>
      <c r="C383" s="71" t="s">
        <v>724</v>
      </c>
      <c r="D383" s="76"/>
      <c r="E383" s="76"/>
      <c r="F383" s="73" t="str">
        <f t="shared" si="65"/>
        <v>-</v>
      </c>
      <c r="G383" s="74"/>
    </row>
    <row r="384" spans="1:7" ht="12.75" customHeight="1" x14ac:dyDescent="0.2">
      <c r="A384" s="69">
        <v>4226</v>
      </c>
      <c r="B384" s="70" t="s">
        <v>637</v>
      </c>
      <c r="C384" s="71" t="s">
        <v>725</v>
      </c>
      <c r="D384" s="76"/>
      <c r="E384" s="76"/>
      <c r="F384" s="73" t="str">
        <f t="shared" si="65"/>
        <v>-</v>
      </c>
    </row>
    <row r="385" spans="1:6" ht="12.75" customHeight="1" x14ac:dyDescent="0.2">
      <c r="A385" s="69">
        <v>4227</v>
      </c>
      <c r="B385" s="77" t="s">
        <v>639</v>
      </c>
      <c r="C385" s="71" t="s">
        <v>726</v>
      </c>
      <c r="D385" s="76"/>
      <c r="E385" s="76"/>
      <c r="F385" s="73" t="str">
        <f t="shared" si="65"/>
        <v>-</v>
      </c>
    </row>
    <row r="386" spans="1:6" ht="12.75" customHeight="1" x14ac:dyDescent="0.2">
      <c r="A386" s="69" t="s">
        <v>727</v>
      </c>
      <c r="B386" s="77" t="s">
        <v>642</v>
      </c>
      <c r="C386" s="71" t="s">
        <v>727</v>
      </c>
      <c r="D386" s="76"/>
      <c r="E386" s="76"/>
      <c r="F386" s="73" t="str">
        <f t="shared" si="65"/>
        <v>-</v>
      </c>
    </row>
    <row r="387" spans="1:6" ht="12.75" customHeight="1" x14ac:dyDescent="0.2">
      <c r="A387" s="69">
        <v>423</v>
      </c>
      <c r="B387" s="70" t="s">
        <v>728</v>
      </c>
      <c r="C387" s="71" t="s">
        <v>729</v>
      </c>
      <c r="D387" s="72">
        <f t="shared" ref="D387:E387" si="86">SUM(D388:D391)</f>
        <v>0</v>
      </c>
      <c r="E387" s="72">
        <f t="shared" si="86"/>
        <v>0</v>
      </c>
      <c r="F387" s="73" t="str">
        <f t="shared" si="65"/>
        <v>-</v>
      </c>
    </row>
    <row r="388" spans="1:6" ht="12.75" customHeight="1" x14ac:dyDescent="0.2">
      <c r="A388" s="69">
        <v>4231</v>
      </c>
      <c r="B388" s="70" t="s">
        <v>645</v>
      </c>
      <c r="C388" s="71" t="s">
        <v>730</v>
      </c>
      <c r="D388" s="76"/>
      <c r="E388" s="76"/>
      <c r="F388" s="73" t="str">
        <f t="shared" si="65"/>
        <v>-</v>
      </c>
    </row>
    <row r="389" spans="1:6" ht="12.75" customHeight="1" x14ac:dyDescent="0.2">
      <c r="A389" s="69">
        <v>4232</v>
      </c>
      <c r="B389" s="70" t="s">
        <v>647</v>
      </c>
      <c r="C389" s="71" t="s">
        <v>731</v>
      </c>
      <c r="D389" s="76"/>
      <c r="E389" s="76"/>
      <c r="F389" s="73" t="str">
        <f t="shared" si="65"/>
        <v>-</v>
      </c>
    </row>
    <row r="390" spans="1:6" ht="12.75" customHeight="1" x14ac:dyDescent="0.2">
      <c r="A390" s="69">
        <v>4233</v>
      </c>
      <c r="B390" s="70" t="s">
        <v>649</v>
      </c>
      <c r="C390" s="71" t="s">
        <v>732</v>
      </c>
      <c r="D390" s="76"/>
      <c r="E390" s="76"/>
      <c r="F390" s="73" t="str">
        <f t="shared" si="65"/>
        <v>-</v>
      </c>
    </row>
    <row r="391" spans="1:6" ht="12.75" customHeight="1" x14ac:dyDescent="0.2">
      <c r="A391" s="69">
        <v>4234</v>
      </c>
      <c r="B391" s="77" t="s">
        <v>651</v>
      </c>
      <c r="C391" s="71" t="s">
        <v>733</v>
      </c>
      <c r="D391" s="76"/>
      <c r="E391" s="76"/>
      <c r="F391" s="73" t="str">
        <f t="shared" si="65"/>
        <v>-</v>
      </c>
    </row>
    <row r="392" spans="1:6" ht="12.75" customHeight="1" x14ac:dyDescent="0.2">
      <c r="A392" s="69">
        <v>424</v>
      </c>
      <c r="B392" s="70" t="s">
        <v>734</v>
      </c>
      <c r="C392" s="71" t="s">
        <v>735</v>
      </c>
      <c r="D392" s="72">
        <f t="shared" ref="D392:E392" si="87">SUM(D393:D396)</f>
        <v>0</v>
      </c>
      <c r="E392" s="72">
        <f t="shared" si="87"/>
        <v>0</v>
      </c>
      <c r="F392" s="73" t="str">
        <f t="shared" si="65"/>
        <v>-</v>
      </c>
    </row>
    <row r="393" spans="1:6" ht="12.75" customHeight="1" x14ac:dyDescent="0.2">
      <c r="A393" s="69">
        <v>4241</v>
      </c>
      <c r="B393" s="70" t="s">
        <v>736</v>
      </c>
      <c r="C393" s="71" t="s">
        <v>737</v>
      </c>
      <c r="D393" s="76"/>
      <c r="E393" s="76"/>
      <c r="F393" s="73" t="str">
        <f t="shared" si="65"/>
        <v>-</v>
      </c>
    </row>
    <row r="394" spans="1:6" ht="12.75" customHeight="1" x14ac:dyDescent="0.2">
      <c r="A394" s="69">
        <v>4242</v>
      </c>
      <c r="B394" s="70" t="s">
        <v>657</v>
      </c>
      <c r="C394" s="71" t="s">
        <v>738</v>
      </c>
      <c r="D394" s="76"/>
      <c r="E394" s="76"/>
      <c r="F394" s="73" t="str">
        <f t="shared" si="65"/>
        <v>-</v>
      </c>
    </row>
    <row r="395" spans="1:6" ht="12.75" customHeight="1" x14ac:dyDescent="0.2">
      <c r="A395" s="69">
        <v>4243</v>
      </c>
      <c r="B395" s="70" t="s">
        <v>659</v>
      </c>
      <c r="C395" s="71" t="s">
        <v>739</v>
      </c>
      <c r="D395" s="76"/>
      <c r="E395" s="76"/>
      <c r="F395" s="73" t="str">
        <f t="shared" si="65"/>
        <v>-</v>
      </c>
    </row>
    <row r="396" spans="1:6" ht="12.75" customHeight="1" x14ac:dyDescent="0.2">
      <c r="A396" s="69">
        <v>4244</v>
      </c>
      <c r="B396" s="70" t="s">
        <v>661</v>
      </c>
      <c r="C396" s="71" t="s">
        <v>740</v>
      </c>
      <c r="D396" s="76"/>
      <c r="E396" s="76"/>
      <c r="F396" s="73" t="str">
        <f t="shared" si="65"/>
        <v>-</v>
      </c>
    </row>
    <row r="397" spans="1:6" ht="12.75" customHeight="1" x14ac:dyDescent="0.2">
      <c r="A397" s="69">
        <v>425</v>
      </c>
      <c r="B397" s="70" t="s">
        <v>741</v>
      </c>
      <c r="C397" s="71" t="s">
        <v>742</v>
      </c>
      <c r="D397" s="72">
        <f t="shared" ref="D397:E397" si="88">SUM(D398:D399)</f>
        <v>0</v>
      </c>
      <c r="E397" s="72">
        <f t="shared" si="88"/>
        <v>0</v>
      </c>
      <c r="F397" s="73" t="str">
        <f t="shared" si="65"/>
        <v>-</v>
      </c>
    </row>
    <row r="398" spans="1:6" ht="12.75" customHeight="1" x14ac:dyDescent="0.2">
      <c r="A398" s="69">
        <v>4251</v>
      </c>
      <c r="B398" s="70" t="s">
        <v>743</v>
      </c>
      <c r="C398" s="71" t="s">
        <v>744</v>
      </c>
      <c r="D398" s="76"/>
      <c r="E398" s="76"/>
      <c r="F398" s="73" t="str">
        <f t="shared" si="65"/>
        <v>-</v>
      </c>
    </row>
    <row r="399" spans="1:6" ht="12.75" customHeight="1" x14ac:dyDescent="0.2">
      <c r="A399" s="69">
        <v>4252</v>
      </c>
      <c r="B399" s="70" t="s">
        <v>667</v>
      </c>
      <c r="C399" s="71" t="s">
        <v>745</v>
      </c>
      <c r="D399" s="76"/>
      <c r="E399" s="76"/>
      <c r="F399" s="73" t="str">
        <f t="shared" si="65"/>
        <v>-</v>
      </c>
    </row>
    <row r="400" spans="1:6" ht="12.75" customHeight="1" x14ac:dyDescent="0.2">
      <c r="A400" s="69">
        <v>426</v>
      </c>
      <c r="B400" s="70" t="s">
        <v>746</v>
      </c>
      <c r="C400" s="71" t="s">
        <v>747</v>
      </c>
      <c r="D400" s="72">
        <f t="shared" ref="D400:E400" si="89">SUM(D401:D404)</f>
        <v>0</v>
      </c>
      <c r="E400" s="72">
        <f t="shared" si="89"/>
        <v>0</v>
      </c>
      <c r="F400" s="73" t="str">
        <f t="shared" si="65"/>
        <v>-</v>
      </c>
    </row>
    <row r="401" spans="1:6" ht="12.75" customHeight="1" x14ac:dyDescent="0.2">
      <c r="A401" s="69">
        <v>4261</v>
      </c>
      <c r="B401" s="70" t="s">
        <v>671</v>
      </c>
      <c r="C401" s="71" t="s">
        <v>748</v>
      </c>
      <c r="D401" s="76"/>
      <c r="E401" s="76"/>
      <c r="F401" s="73" t="str">
        <f t="shared" si="65"/>
        <v>-</v>
      </c>
    </row>
    <row r="402" spans="1:6" ht="12.75" customHeight="1" x14ac:dyDescent="0.2">
      <c r="A402" s="69">
        <v>4262</v>
      </c>
      <c r="B402" s="70" t="s">
        <v>673</v>
      </c>
      <c r="C402" s="71" t="s">
        <v>749</v>
      </c>
      <c r="D402" s="76"/>
      <c r="E402" s="76"/>
      <c r="F402" s="73" t="str">
        <f t="shared" si="65"/>
        <v>-</v>
      </c>
    </row>
    <row r="403" spans="1:6" ht="12.75" customHeight="1" x14ac:dyDescent="0.2">
      <c r="A403" s="69">
        <v>4263</v>
      </c>
      <c r="B403" s="70" t="s">
        <v>675</v>
      </c>
      <c r="C403" s="71" t="s">
        <v>750</v>
      </c>
      <c r="D403" s="76"/>
      <c r="E403" s="76"/>
      <c r="F403" s="73" t="str">
        <f t="shared" si="65"/>
        <v>-</v>
      </c>
    </row>
    <row r="404" spans="1:6" ht="12.75" customHeight="1" x14ac:dyDescent="0.2">
      <c r="A404" s="69">
        <v>4264</v>
      </c>
      <c r="B404" s="70" t="s">
        <v>677</v>
      </c>
      <c r="C404" s="71" t="s">
        <v>751</v>
      </c>
      <c r="D404" s="76"/>
      <c r="E404" s="76"/>
      <c r="F404" s="73" t="str">
        <f t="shared" si="65"/>
        <v>-</v>
      </c>
    </row>
    <row r="405" spans="1:6" ht="24" x14ac:dyDescent="0.2">
      <c r="A405" s="69">
        <v>43</v>
      </c>
      <c r="B405" s="70" t="s">
        <v>752</v>
      </c>
      <c r="C405" s="71" t="s">
        <v>753</v>
      </c>
      <c r="D405" s="72">
        <f t="shared" ref="D405:E405" si="90">D406</f>
        <v>0</v>
      </c>
      <c r="E405" s="72">
        <f t="shared" si="90"/>
        <v>0</v>
      </c>
      <c r="F405" s="73" t="str">
        <f t="shared" si="65"/>
        <v>-</v>
      </c>
    </row>
    <row r="406" spans="1:6" ht="12.75" customHeight="1" x14ac:dyDescent="0.2">
      <c r="A406" s="69">
        <v>431</v>
      </c>
      <c r="B406" s="70" t="s">
        <v>754</v>
      </c>
      <c r="C406" s="71" t="s">
        <v>755</v>
      </c>
      <c r="D406" s="72">
        <f t="shared" ref="D406:E406" si="91">SUM(D407:D408)</f>
        <v>0</v>
      </c>
      <c r="E406" s="72">
        <f t="shared" si="91"/>
        <v>0</v>
      </c>
      <c r="F406" s="73" t="str">
        <f t="shared" si="65"/>
        <v>-</v>
      </c>
    </row>
    <row r="407" spans="1:6" ht="12.75" customHeight="1" x14ac:dyDescent="0.2">
      <c r="A407" s="69">
        <v>4311</v>
      </c>
      <c r="B407" s="70" t="s">
        <v>683</v>
      </c>
      <c r="C407" s="71" t="s">
        <v>756</v>
      </c>
      <c r="D407" s="76"/>
      <c r="E407" s="76"/>
      <c r="F407" s="73" t="str">
        <f t="shared" si="65"/>
        <v>-</v>
      </c>
    </row>
    <row r="408" spans="1:6" ht="12.75" customHeight="1" x14ac:dyDescent="0.2">
      <c r="A408" s="69">
        <v>4312</v>
      </c>
      <c r="B408" s="70" t="s">
        <v>685</v>
      </c>
      <c r="C408" s="71" t="s">
        <v>757</v>
      </c>
      <c r="D408" s="76"/>
      <c r="E408" s="76"/>
      <c r="F408" s="73" t="str">
        <f t="shared" si="65"/>
        <v>-</v>
      </c>
    </row>
    <row r="409" spans="1:6" ht="12.75" customHeight="1" x14ac:dyDescent="0.2">
      <c r="A409" s="69">
        <v>44</v>
      </c>
      <c r="B409" s="70" t="s">
        <v>758</v>
      </c>
      <c r="C409" s="71" t="s">
        <v>759</v>
      </c>
      <c r="D409" s="72">
        <f t="shared" ref="D409:E409" si="92">D410</f>
        <v>0</v>
      </c>
      <c r="E409" s="72">
        <f t="shared" si="92"/>
        <v>0</v>
      </c>
      <c r="F409" s="73" t="str">
        <f t="shared" si="65"/>
        <v>-</v>
      </c>
    </row>
    <row r="410" spans="1:6" ht="12.75" customHeight="1" x14ac:dyDescent="0.2">
      <c r="A410" s="69">
        <v>441</v>
      </c>
      <c r="B410" s="70" t="s">
        <v>760</v>
      </c>
      <c r="C410" s="71" t="s">
        <v>761</v>
      </c>
      <c r="D410" s="76"/>
      <c r="E410" s="76"/>
      <c r="F410" s="73" t="str">
        <f t="shared" si="65"/>
        <v>-</v>
      </c>
    </row>
    <row r="411" spans="1:6" ht="12.75" customHeight="1" x14ac:dyDescent="0.2">
      <c r="A411" s="69">
        <v>45</v>
      </c>
      <c r="B411" s="70" t="s">
        <v>762</v>
      </c>
      <c r="C411" s="71" t="s">
        <v>763</v>
      </c>
      <c r="D411" s="72">
        <f t="shared" ref="D411:E411" si="93">SUM(D412:D415)</f>
        <v>0</v>
      </c>
      <c r="E411" s="72">
        <f t="shared" si="93"/>
        <v>0</v>
      </c>
      <c r="F411" s="73" t="str">
        <f t="shared" si="65"/>
        <v>-</v>
      </c>
    </row>
    <row r="412" spans="1:6" ht="12.75" customHeight="1" x14ac:dyDescent="0.2">
      <c r="A412" s="69">
        <v>451</v>
      </c>
      <c r="B412" s="70" t="s">
        <v>764</v>
      </c>
      <c r="C412" s="71" t="s">
        <v>765</v>
      </c>
      <c r="D412" s="76"/>
      <c r="E412" s="76"/>
      <c r="F412" s="73" t="str">
        <f t="shared" si="65"/>
        <v>-</v>
      </c>
    </row>
    <row r="413" spans="1:6" ht="12.75" customHeight="1" x14ac:dyDescent="0.2">
      <c r="A413" s="69">
        <v>452</v>
      </c>
      <c r="B413" s="70" t="s">
        <v>766</v>
      </c>
      <c r="C413" s="71" t="s">
        <v>767</v>
      </c>
      <c r="D413" s="76"/>
      <c r="E413" s="76"/>
      <c r="F413" s="73" t="str">
        <f t="shared" si="65"/>
        <v>-</v>
      </c>
    </row>
    <row r="414" spans="1:6" ht="12.75" customHeight="1" x14ac:dyDescent="0.2">
      <c r="A414" s="69">
        <v>453</v>
      </c>
      <c r="B414" s="70" t="s">
        <v>768</v>
      </c>
      <c r="C414" s="71" t="s">
        <v>769</v>
      </c>
      <c r="D414" s="76"/>
      <c r="E414" s="76"/>
      <c r="F414" s="73" t="str">
        <f t="shared" si="65"/>
        <v>-</v>
      </c>
    </row>
    <row r="415" spans="1:6" ht="12.75" customHeight="1" x14ac:dyDescent="0.2">
      <c r="A415" s="69">
        <v>454</v>
      </c>
      <c r="B415" s="70" t="s">
        <v>770</v>
      </c>
      <c r="C415" s="71" t="s">
        <v>771</v>
      </c>
      <c r="D415" s="76"/>
      <c r="E415" s="76"/>
      <c r="F415" s="73" t="str">
        <f t="shared" si="65"/>
        <v>-</v>
      </c>
    </row>
    <row r="416" spans="1:6" ht="12.75" customHeight="1" x14ac:dyDescent="0.2">
      <c r="A416" s="69" t="s">
        <v>563</v>
      </c>
      <c r="B416" s="70" t="s">
        <v>772</v>
      </c>
      <c r="C416" s="71" t="s">
        <v>773</v>
      </c>
      <c r="D416" s="72">
        <f t="shared" ref="D416:E416" si="94">IF(D307&gt;=D359,D307-D359,0)</f>
        <v>0</v>
      </c>
      <c r="E416" s="72">
        <f t="shared" si="94"/>
        <v>0</v>
      </c>
      <c r="F416" s="73" t="str">
        <f t="shared" si="65"/>
        <v>-</v>
      </c>
    </row>
    <row r="417" spans="1:7" ht="12.75" customHeight="1" x14ac:dyDescent="0.2">
      <c r="A417" s="69" t="s">
        <v>563</v>
      </c>
      <c r="B417" s="70" t="s">
        <v>774</v>
      </c>
      <c r="C417" s="71" t="s">
        <v>775</v>
      </c>
      <c r="D417" s="72">
        <f t="shared" ref="D417:E417" si="95">IF(D359&gt;=D307,D359-D307,0)</f>
        <v>0</v>
      </c>
      <c r="E417" s="72">
        <f t="shared" si="95"/>
        <v>0</v>
      </c>
      <c r="F417" s="73" t="str">
        <f t="shared" si="65"/>
        <v>-</v>
      </c>
    </row>
    <row r="418" spans="1:7" ht="12.75" customHeight="1" x14ac:dyDescent="0.2">
      <c r="A418" s="69">
        <v>92212</v>
      </c>
      <c r="B418" s="70" t="s">
        <v>776</v>
      </c>
      <c r="C418" s="71" t="s">
        <v>777</v>
      </c>
      <c r="D418" s="76"/>
      <c r="E418" s="76"/>
      <c r="F418" s="73" t="str">
        <f t="shared" si="65"/>
        <v>-</v>
      </c>
    </row>
    <row r="419" spans="1:7" ht="12.75" customHeight="1" x14ac:dyDescent="0.2">
      <c r="A419" s="69">
        <v>92222</v>
      </c>
      <c r="B419" s="70" t="s">
        <v>778</v>
      </c>
      <c r="C419" s="71" t="s">
        <v>779</v>
      </c>
      <c r="D419" s="76"/>
      <c r="E419" s="76"/>
      <c r="F419" s="73" t="str">
        <f t="shared" si="65"/>
        <v>-</v>
      </c>
    </row>
    <row r="420" spans="1:7" ht="12.75" customHeight="1" x14ac:dyDescent="0.2">
      <c r="A420" s="69">
        <v>97</v>
      </c>
      <c r="B420" s="70" t="s">
        <v>780</v>
      </c>
      <c r="C420" s="71" t="s">
        <v>781</v>
      </c>
      <c r="D420" s="76"/>
      <c r="E420" s="76"/>
      <c r="F420" s="73" t="str">
        <f t="shared" si="65"/>
        <v>-</v>
      </c>
      <c r="G420" s="74"/>
    </row>
    <row r="421" spans="1:7" ht="12.75" customHeight="1" x14ac:dyDescent="0.2">
      <c r="A421" s="69" t="s">
        <v>563</v>
      </c>
      <c r="B421" s="70" t="s">
        <v>782</v>
      </c>
      <c r="C421" s="71" t="s">
        <v>783</v>
      </c>
      <c r="D421" s="72">
        <f>D5+D307</f>
        <v>0</v>
      </c>
      <c r="E421" s="72">
        <f>E5+E307</f>
        <v>0</v>
      </c>
      <c r="F421" s="73" t="str">
        <f t="shared" si="65"/>
        <v>-</v>
      </c>
    </row>
    <row r="422" spans="1:7" ht="12.75" customHeight="1" x14ac:dyDescent="0.2">
      <c r="A422" s="69" t="s">
        <v>563</v>
      </c>
      <c r="B422" s="70" t="s">
        <v>784</v>
      </c>
      <c r="C422" s="71" t="s">
        <v>785</v>
      </c>
      <c r="D422" s="72">
        <f t="shared" ref="D422:E422" si="96">D298+D359</f>
        <v>0</v>
      </c>
      <c r="E422" s="72">
        <f t="shared" si="96"/>
        <v>0</v>
      </c>
      <c r="F422" s="73" t="str">
        <f t="shared" si="65"/>
        <v>-</v>
      </c>
    </row>
    <row r="423" spans="1:7" ht="12.75" customHeight="1" x14ac:dyDescent="0.2">
      <c r="A423" s="69" t="s">
        <v>563</v>
      </c>
      <c r="B423" s="70" t="s">
        <v>786</v>
      </c>
      <c r="C423" s="71" t="s">
        <v>787</v>
      </c>
      <c r="D423" s="72">
        <f t="shared" ref="D423:E423" si="97">IF(D421&gt;=D422,D421-D422,0)</f>
        <v>0</v>
      </c>
      <c r="E423" s="72">
        <f t="shared" si="97"/>
        <v>0</v>
      </c>
      <c r="F423" s="73" t="str">
        <f t="shared" si="65"/>
        <v>-</v>
      </c>
    </row>
    <row r="424" spans="1:7" ht="12.75" customHeight="1" x14ac:dyDescent="0.2">
      <c r="A424" s="69" t="s">
        <v>563</v>
      </c>
      <c r="B424" s="70" t="s">
        <v>788</v>
      </c>
      <c r="C424" s="71" t="s">
        <v>789</v>
      </c>
      <c r="D424" s="72">
        <f t="shared" ref="D424:E424" si="98">IF(D422&gt;=D421,D422-D421,0)</f>
        <v>0</v>
      </c>
      <c r="E424" s="72">
        <f t="shared" si="98"/>
        <v>0</v>
      </c>
      <c r="F424" s="73" t="str">
        <f t="shared" si="65"/>
        <v>-</v>
      </c>
    </row>
    <row r="425" spans="1:7" ht="12.75" customHeight="1" x14ac:dyDescent="0.2">
      <c r="A425" s="88" t="s">
        <v>790</v>
      </c>
      <c r="B425" s="77" t="s">
        <v>791</v>
      </c>
      <c r="C425" s="89" t="s">
        <v>792</v>
      </c>
      <c r="D425" s="72">
        <f t="shared" ref="D425:E425" si="99">IF(D301-D302+D418-D419&gt;=0,D301-D302+D418-D419,0)</f>
        <v>0</v>
      </c>
      <c r="E425" s="72">
        <f t="shared" si="99"/>
        <v>0</v>
      </c>
      <c r="F425" s="73" t="str">
        <f t="shared" si="65"/>
        <v>-</v>
      </c>
    </row>
    <row r="426" spans="1:7" ht="12.75" customHeight="1" x14ac:dyDescent="0.2">
      <c r="A426" s="88" t="s">
        <v>790</v>
      </c>
      <c r="B426" s="70" t="s">
        <v>793</v>
      </c>
      <c r="C426" s="89" t="s">
        <v>794</v>
      </c>
      <c r="D426" s="72">
        <f t="shared" ref="D426:E426" si="100">IF(D302-D301+D419-D418&gt;=0,D302-D301+D419-D418,0)</f>
        <v>0</v>
      </c>
      <c r="E426" s="72">
        <f t="shared" si="100"/>
        <v>0</v>
      </c>
      <c r="F426" s="73" t="str">
        <f t="shared" si="65"/>
        <v>-</v>
      </c>
    </row>
    <row r="427" spans="1:7" ht="24" x14ac:dyDescent="0.2">
      <c r="A427" s="80" t="s">
        <v>795</v>
      </c>
      <c r="B427" s="146" t="s">
        <v>2766</v>
      </c>
      <c r="C427" s="82" t="s">
        <v>796</v>
      </c>
      <c r="D427" s="90">
        <f t="shared" ref="D427:E427" si="101">D303+D420</f>
        <v>0</v>
      </c>
      <c r="E427" s="90">
        <f t="shared" si="101"/>
        <v>0</v>
      </c>
      <c r="F427" s="84" t="str">
        <f t="shared" si="65"/>
        <v>-</v>
      </c>
      <c r="G427" s="74"/>
    </row>
    <row r="428" spans="1:7" s="87" customFormat="1" ht="20.100000000000001" customHeight="1" x14ac:dyDescent="0.2">
      <c r="A428" s="472" t="s">
        <v>797</v>
      </c>
      <c r="B428" s="473"/>
      <c r="C428" s="85"/>
      <c r="D428" s="86"/>
      <c r="E428" s="86"/>
      <c r="F428" s="68"/>
    </row>
    <row r="429" spans="1:7" ht="12.75" customHeight="1" x14ac:dyDescent="0.2">
      <c r="A429" s="69">
        <v>8</v>
      </c>
      <c r="B429" s="70" t="s">
        <v>798</v>
      </c>
      <c r="C429" s="71" t="s">
        <v>799</v>
      </c>
      <c r="D429" s="72">
        <f>D430+D465+D478+D490+D521</f>
        <v>0</v>
      </c>
      <c r="E429" s="72">
        <f>E430+E465+E478+E490+E521</f>
        <v>0</v>
      </c>
      <c r="F429" s="73" t="str">
        <f t="shared" ref="F429:F650" si="102">IF(D429&lt;&gt;0,IF(E429/D429&gt;=100,"&gt;&gt;100",E429/D429*100),"-")</f>
        <v>-</v>
      </c>
    </row>
    <row r="430" spans="1:7" ht="24" x14ac:dyDescent="0.2">
      <c r="A430" s="69">
        <v>81</v>
      </c>
      <c r="B430" s="77" t="s">
        <v>2767</v>
      </c>
      <c r="C430" s="71" t="s">
        <v>800</v>
      </c>
      <c r="D430" s="72">
        <f t="shared" ref="D430:E430" si="103">D431+D436+D439+D443+D444+D451+D456+D464</f>
        <v>0</v>
      </c>
      <c r="E430" s="72">
        <f t="shared" si="103"/>
        <v>0</v>
      </c>
      <c r="F430" s="73" t="str">
        <f t="shared" si="102"/>
        <v>-</v>
      </c>
      <c r="G430" s="74"/>
    </row>
    <row r="431" spans="1:7" ht="24" x14ac:dyDescent="0.2">
      <c r="A431" s="69">
        <v>811</v>
      </c>
      <c r="B431" s="70" t="s">
        <v>801</v>
      </c>
      <c r="C431" s="71" t="s">
        <v>802</v>
      </c>
      <c r="D431" s="72">
        <f t="shared" ref="D431:E431" si="104">SUM(D432:D435)</f>
        <v>0</v>
      </c>
      <c r="E431" s="72">
        <f t="shared" si="104"/>
        <v>0</v>
      </c>
      <c r="F431" s="73" t="str">
        <f t="shared" si="102"/>
        <v>-</v>
      </c>
    </row>
    <row r="432" spans="1:7" ht="12.75" customHeight="1" x14ac:dyDescent="0.2">
      <c r="A432" s="69">
        <v>8113</v>
      </c>
      <c r="B432" s="70" t="s">
        <v>803</v>
      </c>
      <c r="C432" s="71" t="s">
        <v>804</v>
      </c>
      <c r="D432" s="76"/>
      <c r="E432" s="76"/>
      <c r="F432" s="73" t="str">
        <f t="shared" si="102"/>
        <v>-</v>
      </c>
    </row>
    <row r="433" spans="1:6" ht="12.75" customHeight="1" x14ac:dyDescent="0.2">
      <c r="A433" s="69">
        <v>8114</v>
      </c>
      <c r="B433" s="70" t="s">
        <v>805</v>
      </c>
      <c r="C433" s="71" t="s">
        <v>806</v>
      </c>
      <c r="D433" s="76"/>
      <c r="E433" s="76"/>
      <c r="F433" s="73" t="str">
        <f t="shared" si="102"/>
        <v>-</v>
      </c>
    </row>
    <row r="434" spans="1:6" ht="12.75" customHeight="1" x14ac:dyDescent="0.2">
      <c r="A434" s="69">
        <v>8115</v>
      </c>
      <c r="B434" s="70" t="s">
        <v>807</v>
      </c>
      <c r="C434" s="71" t="s">
        <v>808</v>
      </c>
      <c r="D434" s="76"/>
      <c r="E434" s="76"/>
      <c r="F434" s="73" t="str">
        <f t="shared" si="102"/>
        <v>-</v>
      </c>
    </row>
    <row r="435" spans="1:6" ht="12.75" customHeight="1" x14ac:dyDescent="0.2">
      <c r="A435" s="69">
        <v>8116</v>
      </c>
      <c r="B435" s="70" t="s">
        <v>809</v>
      </c>
      <c r="C435" s="71" t="s">
        <v>810</v>
      </c>
      <c r="D435" s="76"/>
      <c r="E435" s="76"/>
      <c r="F435" s="73" t="str">
        <f t="shared" si="102"/>
        <v>-</v>
      </c>
    </row>
    <row r="436" spans="1:6" ht="24" x14ac:dyDescent="0.2">
      <c r="A436" s="69">
        <v>812</v>
      </c>
      <c r="B436" s="70" t="s">
        <v>811</v>
      </c>
      <c r="C436" s="71" t="s">
        <v>812</v>
      </c>
      <c r="D436" s="72">
        <f t="shared" ref="D436:E436" si="105">SUM(D437:D438)</f>
        <v>0</v>
      </c>
      <c r="E436" s="72">
        <f t="shared" si="105"/>
        <v>0</v>
      </c>
      <c r="F436" s="73" t="str">
        <f t="shared" si="102"/>
        <v>-</v>
      </c>
    </row>
    <row r="437" spans="1:6" ht="24" x14ac:dyDescent="0.2">
      <c r="A437" s="69">
        <v>8121</v>
      </c>
      <c r="B437" s="77" t="s">
        <v>813</v>
      </c>
      <c r="C437" s="71" t="s">
        <v>814</v>
      </c>
      <c r="D437" s="76"/>
      <c r="E437" s="76"/>
      <c r="F437" s="73" t="str">
        <f t="shared" si="102"/>
        <v>-</v>
      </c>
    </row>
    <row r="438" spans="1:6" ht="24" x14ac:dyDescent="0.2">
      <c r="A438" s="69">
        <v>8122</v>
      </c>
      <c r="B438" s="77" t="s">
        <v>815</v>
      </c>
      <c r="C438" s="71" t="s">
        <v>816</v>
      </c>
      <c r="D438" s="76"/>
      <c r="E438" s="76"/>
      <c r="F438" s="73" t="str">
        <f t="shared" si="102"/>
        <v>-</v>
      </c>
    </row>
    <row r="439" spans="1:6" ht="24" x14ac:dyDescent="0.2">
      <c r="A439" s="69">
        <v>813</v>
      </c>
      <c r="B439" s="70" t="s">
        <v>817</v>
      </c>
      <c r="C439" s="71" t="s">
        <v>818</v>
      </c>
      <c r="D439" s="72">
        <f t="shared" ref="D439:E439" si="106">SUM(D440:D442)</f>
        <v>0</v>
      </c>
      <c r="E439" s="72">
        <f t="shared" si="106"/>
        <v>0</v>
      </c>
      <c r="F439" s="73" t="str">
        <f t="shared" si="102"/>
        <v>-</v>
      </c>
    </row>
    <row r="440" spans="1:6" ht="12.75" customHeight="1" x14ac:dyDescent="0.2">
      <c r="A440" s="69">
        <v>8132</v>
      </c>
      <c r="B440" s="70" t="s">
        <v>819</v>
      </c>
      <c r="C440" s="71" t="s">
        <v>820</v>
      </c>
      <c r="D440" s="76"/>
      <c r="E440" s="76"/>
      <c r="F440" s="73" t="str">
        <f t="shared" si="102"/>
        <v>-</v>
      </c>
    </row>
    <row r="441" spans="1:6" ht="12.75" customHeight="1" x14ac:dyDescent="0.2">
      <c r="A441" s="69">
        <v>8133</v>
      </c>
      <c r="B441" s="70" t="s">
        <v>821</v>
      </c>
      <c r="C441" s="71" t="s">
        <v>822</v>
      </c>
      <c r="D441" s="76"/>
      <c r="E441" s="76"/>
      <c r="F441" s="73" t="str">
        <f t="shared" si="102"/>
        <v>-</v>
      </c>
    </row>
    <row r="442" spans="1:6" ht="12.75" customHeight="1" x14ac:dyDescent="0.2">
      <c r="A442" s="69">
        <v>8134</v>
      </c>
      <c r="B442" s="70" t="s">
        <v>823</v>
      </c>
      <c r="C442" s="71" t="s">
        <v>824</v>
      </c>
      <c r="D442" s="76"/>
      <c r="E442" s="76"/>
      <c r="F442" s="73" t="str">
        <f t="shared" si="102"/>
        <v>-</v>
      </c>
    </row>
    <row r="443" spans="1:6" ht="24" x14ac:dyDescent="0.2">
      <c r="A443" s="69">
        <v>814</v>
      </c>
      <c r="B443" s="77" t="s">
        <v>825</v>
      </c>
      <c r="C443" s="71" t="s">
        <v>826</v>
      </c>
      <c r="D443" s="76"/>
      <c r="E443" s="76"/>
      <c r="F443" s="73" t="str">
        <f t="shared" si="102"/>
        <v>-</v>
      </c>
    </row>
    <row r="444" spans="1:6" ht="24" x14ac:dyDescent="0.2">
      <c r="A444" s="69">
        <v>815</v>
      </c>
      <c r="B444" s="70" t="s">
        <v>827</v>
      </c>
      <c r="C444" s="71" t="s">
        <v>828</v>
      </c>
      <c r="D444" s="72">
        <f t="shared" ref="D444:E444" si="107">SUM(D445:D450)</f>
        <v>0</v>
      </c>
      <c r="E444" s="72">
        <f t="shared" si="107"/>
        <v>0</v>
      </c>
      <c r="F444" s="73" t="str">
        <f t="shared" si="102"/>
        <v>-</v>
      </c>
    </row>
    <row r="445" spans="1:6" ht="12.75" customHeight="1" x14ac:dyDescent="0.2">
      <c r="A445" s="69">
        <v>8153</v>
      </c>
      <c r="B445" s="70" t="s">
        <v>829</v>
      </c>
      <c r="C445" s="71" t="s">
        <v>830</v>
      </c>
      <c r="D445" s="76"/>
      <c r="E445" s="76"/>
      <c r="F445" s="73" t="str">
        <f t="shared" si="102"/>
        <v>-</v>
      </c>
    </row>
    <row r="446" spans="1:6" ht="24" x14ac:dyDescent="0.2">
      <c r="A446" s="69">
        <v>8154</v>
      </c>
      <c r="B446" s="70" t="s">
        <v>831</v>
      </c>
      <c r="C446" s="71" t="s">
        <v>832</v>
      </c>
      <c r="D446" s="76"/>
      <c r="E446" s="76"/>
      <c r="F446" s="73" t="str">
        <f t="shared" si="102"/>
        <v>-</v>
      </c>
    </row>
    <row r="447" spans="1:6" ht="24" x14ac:dyDescent="0.2">
      <c r="A447" s="69">
        <v>8155</v>
      </c>
      <c r="B447" s="70" t="s">
        <v>833</v>
      </c>
      <c r="C447" s="71" t="s">
        <v>834</v>
      </c>
      <c r="D447" s="76"/>
      <c r="E447" s="76"/>
      <c r="F447" s="73" t="str">
        <f t="shared" si="102"/>
        <v>-</v>
      </c>
    </row>
    <row r="448" spans="1:6" ht="12.75" customHeight="1" x14ac:dyDescent="0.2">
      <c r="A448" s="69">
        <v>8156</v>
      </c>
      <c r="B448" s="70" t="s">
        <v>835</v>
      </c>
      <c r="C448" s="71" t="s">
        <v>836</v>
      </c>
      <c r="D448" s="76"/>
      <c r="E448" s="76"/>
      <c r="F448" s="73" t="str">
        <f t="shared" si="102"/>
        <v>-</v>
      </c>
    </row>
    <row r="449" spans="1:7" ht="12.75" customHeight="1" x14ac:dyDescent="0.2">
      <c r="A449" s="69">
        <v>8157</v>
      </c>
      <c r="B449" s="70" t="s">
        <v>837</v>
      </c>
      <c r="C449" s="71" t="s">
        <v>838</v>
      </c>
      <c r="D449" s="76"/>
      <c r="E449" s="76"/>
      <c r="F449" s="73" t="str">
        <f t="shared" si="102"/>
        <v>-</v>
      </c>
    </row>
    <row r="450" spans="1:7" ht="12.75" customHeight="1" x14ac:dyDescent="0.2">
      <c r="A450" s="69">
        <v>8158</v>
      </c>
      <c r="B450" s="70" t="s">
        <v>839</v>
      </c>
      <c r="C450" s="71" t="s">
        <v>840</v>
      </c>
      <c r="D450" s="76"/>
      <c r="E450" s="76"/>
      <c r="F450" s="73" t="str">
        <f t="shared" si="102"/>
        <v>-</v>
      </c>
    </row>
    <row r="451" spans="1:7" ht="24" x14ac:dyDescent="0.2">
      <c r="A451" s="69">
        <v>816</v>
      </c>
      <c r="B451" s="70" t="s">
        <v>841</v>
      </c>
      <c r="C451" s="71" t="s">
        <v>842</v>
      </c>
      <c r="D451" s="72">
        <f t="shared" ref="D451:E451" si="108">SUM(D452:D455)</f>
        <v>0</v>
      </c>
      <c r="E451" s="72">
        <f t="shared" si="108"/>
        <v>0</v>
      </c>
      <c r="F451" s="73" t="str">
        <f t="shared" si="102"/>
        <v>-</v>
      </c>
    </row>
    <row r="452" spans="1:7" ht="12.75" customHeight="1" x14ac:dyDescent="0.2">
      <c r="A452" s="69">
        <v>8163</v>
      </c>
      <c r="B452" s="70" t="s">
        <v>843</v>
      </c>
      <c r="C452" s="71" t="s">
        <v>844</v>
      </c>
      <c r="D452" s="76"/>
      <c r="E452" s="76"/>
      <c r="F452" s="73" t="str">
        <f t="shared" si="102"/>
        <v>-</v>
      </c>
    </row>
    <row r="453" spans="1:7" ht="12.75" customHeight="1" x14ac:dyDescent="0.2">
      <c r="A453" s="69">
        <v>8164</v>
      </c>
      <c r="B453" s="70" t="s">
        <v>845</v>
      </c>
      <c r="C453" s="71" t="s">
        <v>846</v>
      </c>
      <c r="D453" s="76"/>
      <c r="E453" s="76"/>
      <c r="F453" s="73" t="str">
        <f t="shared" si="102"/>
        <v>-</v>
      </c>
    </row>
    <row r="454" spans="1:7" ht="12.75" customHeight="1" x14ac:dyDescent="0.2">
      <c r="A454" s="69">
        <v>8165</v>
      </c>
      <c r="B454" s="70" t="s">
        <v>847</v>
      </c>
      <c r="C454" s="71" t="s">
        <v>848</v>
      </c>
      <c r="D454" s="76"/>
      <c r="E454" s="76"/>
      <c r="F454" s="73" t="str">
        <f t="shared" si="102"/>
        <v>-</v>
      </c>
    </row>
    <row r="455" spans="1:7" ht="12.75" customHeight="1" x14ac:dyDescent="0.2">
      <c r="A455" s="69">
        <v>8166</v>
      </c>
      <c r="B455" s="70" t="s">
        <v>849</v>
      </c>
      <c r="C455" s="71" t="s">
        <v>850</v>
      </c>
      <c r="D455" s="76"/>
      <c r="E455" s="76"/>
      <c r="F455" s="73" t="str">
        <f t="shared" si="102"/>
        <v>-</v>
      </c>
    </row>
    <row r="456" spans="1:7" ht="12.75" customHeight="1" x14ac:dyDescent="0.2">
      <c r="A456" s="69">
        <v>817</v>
      </c>
      <c r="B456" s="70" t="s">
        <v>851</v>
      </c>
      <c r="C456" s="71" t="s">
        <v>852</v>
      </c>
      <c r="D456" s="72">
        <f t="shared" ref="D456:E456" si="109">SUM(D457:D463)</f>
        <v>0</v>
      </c>
      <c r="E456" s="72">
        <f t="shared" si="109"/>
        <v>0</v>
      </c>
      <c r="F456" s="73" t="str">
        <f t="shared" si="102"/>
        <v>-</v>
      </c>
    </row>
    <row r="457" spans="1:7" ht="12.75" customHeight="1" x14ac:dyDescent="0.2">
      <c r="A457" s="69">
        <v>8171</v>
      </c>
      <c r="B457" s="70" t="s">
        <v>853</v>
      </c>
      <c r="C457" s="71" t="s">
        <v>854</v>
      </c>
      <c r="D457" s="76"/>
      <c r="E457" s="76"/>
      <c r="F457" s="73" t="str">
        <f t="shared" si="102"/>
        <v>-</v>
      </c>
    </row>
    <row r="458" spans="1:7" ht="12.75" customHeight="1" x14ac:dyDescent="0.2">
      <c r="A458" s="69">
        <v>8172</v>
      </c>
      <c r="B458" s="70" t="s">
        <v>855</v>
      </c>
      <c r="C458" s="71" t="s">
        <v>856</v>
      </c>
      <c r="D458" s="76"/>
      <c r="E458" s="76"/>
      <c r="F458" s="73" t="str">
        <f t="shared" si="102"/>
        <v>-</v>
      </c>
    </row>
    <row r="459" spans="1:7" ht="12.75" customHeight="1" x14ac:dyDescent="0.2">
      <c r="A459" s="69">
        <v>8173</v>
      </c>
      <c r="B459" s="70" t="s">
        <v>857</v>
      </c>
      <c r="C459" s="71" t="s">
        <v>858</v>
      </c>
      <c r="D459" s="76"/>
      <c r="E459" s="76"/>
      <c r="F459" s="73" t="str">
        <f t="shared" si="102"/>
        <v>-</v>
      </c>
    </row>
    <row r="460" spans="1:7" ht="12.75" customHeight="1" x14ac:dyDescent="0.2">
      <c r="A460" s="69">
        <v>8174</v>
      </c>
      <c r="B460" s="70" t="s">
        <v>859</v>
      </c>
      <c r="C460" s="71" t="s">
        <v>860</v>
      </c>
      <c r="D460" s="76"/>
      <c r="E460" s="76"/>
      <c r="F460" s="73" t="str">
        <f t="shared" si="102"/>
        <v>-</v>
      </c>
    </row>
    <row r="461" spans="1:7" ht="12.75" customHeight="1" x14ac:dyDescent="0.2">
      <c r="A461" s="69">
        <v>8175</v>
      </c>
      <c r="B461" s="70" t="s">
        <v>861</v>
      </c>
      <c r="C461" s="71" t="s">
        <v>862</v>
      </c>
      <c r="D461" s="76"/>
      <c r="E461" s="76"/>
      <c r="F461" s="73" t="str">
        <f t="shared" si="102"/>
        <v>-</v>
      </c>
    </row>
    <row r="462" spans="1:7" ht="24" x14ac:dyDescent="0.2">
      <c r="A462" s="69">
        <v>8176</v>
      </c>
      <c r="B462" s="70" t="s">
        <v>863</v>
      </c>
      <c r="C462" s="71" t="s">
        <v>864</v>
      </c>
      <c r="D462" s="76"/>
      <c r="E462" s="76"/>
      <c r="F462" s="73" t="str">
        <f t="shared" si="102"/>
        <v>-</v>
      </c>
    </row>
    <row r="463" spans="1:7" ht="12" x14ac:dyDescent="0.2">
      <c r="A463" s="69">
        <v>8177</v>
      </c>
      <c r="B463" s="79" t="s">
        <v>2768</v>
      </c>
      <c r="C463" s="71" t="s">
        <v>865</v>
      </c>
      <c r="D463" s="76"/>
      <c r="E463" s="76"/>
      <c r="F463" s="73" t="str">
        <f t="shared" si="102"/>
        <v>-</v>
      </c>
      <c r="G463" s="74"/>
    </row>
    <row r="464" spans="1:7" ht="12.75" customHeight="1" x14ac:dyDescent="0.2">
      <c r="A464" s="69" t="s">
        <v>866</v>
      </c>
      <c r="B464" s="77" t="s">
        <v>2769</v>
      </c>
      <c r="C464" s="71" t="s">
        <v>866</v>
      </c>
      <c r="D464" s="72"/>
      <c r="E464" s="72"/>
      <c r="F464" s="73" t="str">
        <f t="shared" si="102"/>
        <v>-</v>
      </c>
      <c r="G464" s="74"/>
    </row>
    <row r="465" spans="1:7" ht="24" x14ac:dyDescent="0.2">
      <c r="A465" s="69">
        <v>82</v>
      </c>
      <c r="B465" s="75" t="s">
        <v>2770</v>
      </c>
      <c r="C465" s="71" t="s">
        <v>867</v>
      </c>
      <c r="D465" s="72">
        <f t="shared" ref="D465:E465" si="110">D466+D469+D472+D475</f>
        <v>0</v>
      </c>
      <c r="E465" s="72">
        <f t="shared" si="110"/>
        <v>0</v>
      </c>
      <c r="F465" s="73" t="str">
        <f t="shared" si="102"/>
        <v>-</v>
      </c>
      <c r="G465" s="74"/>
    </row>
    <row r="466" spans="1:7" ht="12.75" customHeight="1" x14ac:dyDescent="0.2">
      <c r="A466" s="69">
        <v>821</v>
      </c>
      <c r="B466" s="70" t="s">
        <v>868</v>
      </c>
      <c r="C466" s="71" t="s">
        <v>869</v>
      </c>
      <c r="D466" s="72">
        <f t="shared" ref="D466:E466" si="111">SUM(D467:D468)</f>
        <v>0</v>
      </c>
      <c r="E466" s="72">
        <f t="shared" si="111"/>
        <v>0</v>
      </c>
      <c r="F466" s="73" t="str">
        <f t="shared" si="102"/>
        <v>-</v>
      </c>
    </row>
    <row r="467" spans="1:7" ht="12.75" customHeight="1" x14ac:dyDescent="0.2">
      <c r="A467" s="69">
        <v>8211</v>
      </c>
      <c r="B467" s="70" t="s">
        <v>870</v>
      </c>
      <c r="C467" s="71" t="s">
        <v>871</v>
      </c>
      <c r="D467" s="76"/>
      <c r="E467" s="76"/>
      <c r="F467" s="73" t="str">
        <f t="shared" si="102"/>
        <v>-</v>
      </c>
    </row>
    <row r="468" spans="1:7" ht="12.75" customHeight="1" x14ac:dyDescent="0.2">
      <c r="A468" s="69">
        <v>8212</v>
      </c>
      <c r="B468" s="70" t="s">
        <v>872</v>
      </c>
      <c r="C468" s="71" t="s">
        <v>873</v>
      </c>
      <c r="D468" s="76"/>
      <c r="E468" s="76"/>
      <c r="F468" s="73" t="str">
        <f t="shared" si="102"/>
        <v>-</v>
      </c>
    </row>
    <row r="469" spans="1:7" ht="12.75" customHeight="1" x14ac:dyDescent="0.2">
      <c r="A469" s="69">
        <v>822</v>
      </c>
      <c r="B469" s="70" t="s">
        <v>874</v>
      </c>
      <c r="C469" s="71" t="s">
        <v>875</v>
      </c>
      <c r="D469" s="72">
        <f t="shared" ref="D469:E469" si="112">SUM(D470:D471)</f>
        <v>0</v>
      </c>
      <c r="E469" s="72">
        <f t="shared" si="112"/>
        <v>0</v>
      </c>
      <c r="F469" s="73" t="str">
        <f t="shared" si="102"/>
        <v>-</v>
      </c>
    </row>
    <row r="470" spans="1:7" ht="12.75" customHeight="1" x14ac:dyDescent="0.2">
      <c r="A470" s="69">
        <v>8221</v>
      </c>
      <c r="B470" s="70" t="s">
        <v>876</v>
      </c>
      <c r="C470" s="71" t="s">
        <v>877</v>
      </c>
      <c r="D470" s="76"/>
      <c r="E470" s="76"/>
      <c r="F470" s="73" t="str">
        <f t="shared" si="102"/>
        <v>-</v>
      </c>
    </row>
    <row r="471" spans="1:7" ht="12.75" customHeight="1" x14ac:dyDescent="0.2">
      <c r="A471" s="69">
        <v>8222</v>
      </c>
      <c r="B471" s="70" t="s">
        <v>878</v>
      </c>
      <c r="C471" s="71" t="s">
        <v>879</v>
      </c>
      <c r="D471" s="76"/>
      <c r="E471" s="76"/>
      <c r="F471" s="73" t="str">
        <f t="shared" si="102"/>
        <v>-</v>
      </c>
    </row>
    <row r="472" spans="1:7" ht="12.75" customHeight="1" x14ac:dyDescent="0.2">
      <c r="A472" s="69">
        <v>823</v>
      </c>
      <c r="B472" s="70" t="s">
        <v>880</v>
      </c>
      <c r="C472" s="71" t="s">
        <v>881</v>
      </c>
      <c r="D472" s="72">
        <f t="shared" ref="D472:E472" si="113">SUM(D473:D474)</f>
        <v>0</v>
      </c>
      <c r="E472" s="72">
        <f t="shared" si="113"/>
        <v>0</v>
      </c>
      <c r="F472" s="73" t="str">
        <f t="shared" si="102"/>
        <v>-</v>
      </c>
    </row>
    <row r="473" spans="1:7" ht="12.75" customHeight="1" x14ac:dyDescent="0.2">
      <c r="A473" s="69">
        <v>8231</v>
      </c>
      <c r="B473" s="70" t="s">
        <v>882</v>
      </c>
      <c r="C473" s="71" t="s">
        <v>883</v>
      </c>
      <c r="D473" s="76"/>
      <c r="E473" s="76"/>
      <c r="F473" s="73" t="str">
        <f t="shared" si="102"/>
        <v>-</v>
      </c>
    </row>
    <row r="474" spans="1:7" ht="12.75" customHeight="1" x14ac:dyDescent="0.2">
      <c r="A474" s="69">
        <v>8232</v>
      </c>
      <c r="B474" s="70" t="s">
        <v>884</v>
      </c>
      <c r="C474" s="71" t="s">
        <v>885</v>
      </c>
      <c r="D474" s="76"/>
      <c r="E474" s="76"/>
      <c r="F474" s="73" t="str">
        <f t="shared" si="102"/>
        <v>-</v>
      </c>
    </row>
    <row r="475" spans="1:7" ht="12.75" customHeight="1" x14ac:dyDescent="0.2">
      <c r="A475" s="69">
        <v>824</v>
      </c>
      <c r="B475" s="70" t="s">
        <v>886</v>
      </c>
      <c r="C475" s="71" t="s">
        <v>887</v>
      </c>
      <c r="D475" s="72">
        <f t="shared" ref="D475:E475" si="114">SUM(D476:D477)</f>
        <v>0</v>
      </c>
      <c r="E475" s="72">
        <f t="shared" si="114"/>
        <v>0</v>
      </c>
      <c r="F475" s="73" t="str">
        <f t="shared" si="102"/>
        <v>-</v>
      </c>
    </row>
    <row r="476" spans="1:7" ht="12.75" customHeight="1" x14ac:dyDescent="0.2">
      <c r="A476" s="69">
        <v>8241</v>
      </c>
      <c r="B476" s="70" t="s">
        <v>888</v>
      </c>
      <c r="C476" s="71" t="s">
        <v>889</v>
      </c>
      <c r="D476" s="76"/>
      <c r="E476" s="76"/>
      <c r="F476" s="73" t="str">
        <f t="shared" si="102"/>
        <v>-</v>
      </c>
    </row>
    <row r="477" spans="1:7" ht="12.75" customHeight="1" x14ac:dyDescent="0.2">
      <c r="A477" s="69">
        <v>8242</v>
      </c>
      <c r="B477" s="70" t="s">
        <v>890</v>
      </c>
      <c r="C477" s="71" t="s">
        <v>891</v>
      </c>
      <c r="D477" s="76"/>
      <c r="E477" s="76"/>
      <c r="F477" s="73" t="str">
        <f t="shared" si="102"/>
        <v>-</v>
      </c>
    </row>
    <row r="478" spans="1:7" ht="24" x14ac:dyDescent="0.2">
      <c r="A478" s="69">
        <v>83</v>
      </c>
      <c r="B478" s="75" t="s">
        <v>2771</v>
      </c>
      <c r="C478" s="71" t="s">
        <v>892</v>
      </c>
      <c r="D478" s="72">
        <f t="shared" ref="D478:E478" si="115">D479+D483+D484+D487</f>
        <v>0</v>
      </c>
      <c r="E478" s="72">
        <f t="shared" si="115"/>
        <v>0</v>
      </c>
      <c r="F478" s="73" t="str">
        <f t="shared" si="102"/>
        <v>-</v>
      </c>
      <c r="G478" s="74"/>
    </row>
    <row r="479" spans="1:7" ht="24" x14ac:dyDescent="0.2">
      <c r="A479" s="69">
        <v>831</v>
      </c>
      <c r="B479" s="70" t="s">
        <v>893</v>
      </c>
      <c r="C479" s="71" t="s">
        <v>894</v>
      </c>
      <c r="D479" s="72">
        <f t="shared" ref="D479:E479" si="116">SUM(D480:D482)</f>
        <v>0</v>
      </c>
      <c r="E479" s="72">
        <f t="shared" si="116"/>
        <v>0</v>
      </c>
      <c r="F479" s="73" t="str">
        <f t="shared" si="102"/>
        <v>-</v>
      </c>
    </row>
    <row r="480" spans="1:7" ht="12.75" customHeight="1" x14ac:dyDescent="0.2">
      <c r="A480" s="69">
        <v>8312</v>
      </c>
      <c r="B480" s="70" t="s">
        <v>895</v>
      </c>
      <c r="C480" s="71" t="s">
        <v>896</v>
      </c>
      <c r="D480" s="76"/>
      <c r="E480" s="76"/>
      <c r="F480" s="73" t="str">
        <f t="shared" si="102"/>
        <v>-</v>
      </c>
    </row>
    <row r="481" spans="1:6" ht="12.75" customHeight="1" x14ac:dyDescent="0.2">
      <c r="A481" s="69">
        <v>8313</v>
      </c>
      <c r="B481" s="70" t="s">
        <v>897</v>
      </c>
      <c r="C481" s="71" t="s">
        <v>898</v>
      </c>
      <c r="D481" s="76"/>
      <c r="E481" s="76"/>
      <c r="F481" s="73" t="str">
        <f t="shared" si="102"/>
        <v>-</v>
      </c>
    </row>
    <row r="482" spans="1:6" ht="12.75" customHeight="1" x14ac:dyDescent="0.2">
      <c r="A482" s="69">
        <v>8314</v>
      </c>
      <c r="B482" s="70" t="s">
        <v>899</v>
      </c>
      <c r="C482" s="71" t="s">
        <v>900</v>
      </c>
      <c r="D482" s="76"/>
      <c r="E482" s="76"/>
      <c r="F482" s="73" t="str">
        <f t="shared" si="102"/>
        <v>-</v>
      </c>
    </row>
    <row r="483" spans="1:6" ht="24" x14ac:dyDescent="0.2">
      <c r="A483" s="69">
        <v>832</v>
      </c>
      <c r="B483" s="77" t="s">
        <v>901</v>
      </c>
      <c r="C483" s="71" t="s">
        <v>902</v>
      </c>
      <c r="D483" s="76"/>
      <c r="E483" s="76"/>
      <c r="F483" s="73" t="str">
        <f t="shared" si="102"/>
        <v>-</v>
      </c>
    </row>
    <row r="484" spans="1:6" ht="24" x14ac:dyDescent="0.2">
      <c r="A484" s="69">
        <v>833</v>
      </c>
      <c r="B484" s="70" t="s">
        <v>903</v>
      </c>
      <c r="C484" s="71" t="s">
        <v>904</v>
      </c>
      <c r="D484" s="72">
        <f t="shared" ref="D484:E484" si="117">SUM(D485:D486)</f>
        <v>0</v>
      </c>
      <c r="E484" s="72">
        <f t="shared" si="117"/>
        <v>0</v>
      </c>
      <c r="F484" s="73" t="str">
        <f t="shared" si="102"/>
        <v>-</v>
      </c>
    </row>
    <row r="485" spans="1:6" ht="24" x14ac:dyDescent="0.2">
      <c r="A485" s="69">
        <v>8331</v>
      </c>
      <c r="B485" s="77" t="s">
        <v>905</v>
      </c>
      <c r="C485" s="71" t="s">
        <v>906</v>
      </c>
      <c r="D485" s="76"/>
      <c r="E485" s="76"/>
      <c r="F485" s="73" t="str">
        <f t="shared" si="102"/>
        <v>-</v>
      </c>
    </row>
    <row r="486" spans="1:6" ht="12.75" customHeight="1" x14ac:dyDescent="0.2">
      <c r="A486" s="69">
        <v>8332</v>
      </c>
      <c r="B486" s="70" t="s">
        <v>907</v>
      </c>
      <c r="C486" s="71" t="s">
        <v>908</v>
      </c>
      <c r="D486" s="76"/>
      <c r="E486" s="76"/>
      <c r="F486" s="73" t="str">
        <f t="shared" si="102"/>
        <v>-</v>
      </c>
    </row>
    <row r="487" spans="1:6" ht="24" x14ac:dyDescent="0.2">
      <c r="A487" s="69">
        <v>834</v>
      </c>
      <c r="B487" s="70" t="s">
        <v>909</v>
      </c>
      <c r="C487" s="71" t="s">
        <v>910</v>
      </c>
      <c r="D487" s="72">
        <f t="shared" ref="D487:E487" si="118">SUM(D488:D489)</f>
        <v>0</v>
      </c>
      <c r="E487" s="72">
        <f t="shared" si="118"/>
        <v>0</v>
      </c>
      <c r="F487" s="73" t="str">
        <f t="shared" si="102"/>
        <v>-</v>
      </c>
    </row>
    <row r="488" spans="1:6" ht="12.75" customHeight="1" x14ac:dyDescent="0.2">
      <c r="A488" s="69">
        <v>8341</v>
      </c>
      <c r="B488" s="70" t="s">
        <v>1103</v>
      </c>
      <c r="C488" s="71" t="s">
        <v>911</v>
      </c>
      <c r="D488" s="76"/>
      <c r="E488" s="76"/>
      <c r="F488" s="73" t="str">
        <f t="shared" si="102"/>
        <v>-</v>
      </c>
    </row>
    <row r="489" spans="1:6" ht="12.75" customHeight="1" x14ac:dyDescent="0.2">
      <c r="A489" s="69">
        <v>8342</v>
      </c>
      <c r="B489" s="70" t="s">
        <v>912</v>
      </c>
      <c r="C489" s="71" t="s">
        <v>913</v>
      </c>
      <c r="D489" s="76"/>
      <c r="E489" s="76"/>
      <c r="F489" s="73" t="str">
        <f t="shared" si="102"/>
        <v>-</v>
      </c>
    </row>
    <row r="490" spans="1:6" ht="12.75" customHeight="1" x14ac:dyDescent="0.2">
      <c r="A490" s="69">
        <v>84</v>
      </c>
      <c r="B490" s="70" t="s">
        <v>914</v>
      </c>
      <c r="C490" s="71" t="s">
        <v>915</v>
      </c>
      <c r="D490" s="72">
        <f t="shared" ref="D490:E490" si="119">D491+D496+D500+D501+D508+D513</f>
        <v>0</v>
      </c>
      <c r="E490" s="72">
        <f t="shared" si="119"/>
        <v>0</v>
      </c>
      <c r="F490" s="73" t="str">
        <f t="shared" si="102"/>
        <v>-</v>
      </c>
    </row>
    <row r="491" spans="1:6" ht="24" x14ac:dyDescent="0.2">
      <c r="A491" s="69">
        <v>841</v>
      </c>
      <c r="B491" s="70" t="s">
        <v>916</v>
      </c>
      <c r="C491" s="71" t="s">
        <v>917</v>
      </c>
      <c r="D491" s="72">
        <f t="shared" ref="D491:E491" si="120">SUM(D492:D495)</f>
        <v>0</v>
      </c>
      <c r="E491" s="72">
        <f t="shared" si="120"/>
        <v>0</v>
      </c>
      <c r="F491" s="73" t="str">
        <f t="shared" si="102"/>
        <v>-</v>
      </c>
    </row>
    <row r="492" spans="1:6" ht="12.75" customHeight="1" x14ac:dyDescent="0.2">
      <c r="A492" s="69">
        <v>8413</v>
      </c>
      <c r="B492" s="70" t="s">
        <v>918</v>
      </c>
      <c r="C492" s="71" t="s">
        <v>919</v>
      </c>
      <c r="D492" s="76"/>
      <c r="E492" s="76"/>
      <c r="F492" s="73" t="str">
        <f t="shared" si="102"/>
        <v>-</v>
      </c>
    </row>
    <row r="493" spans="1:6" ht="12.75" customHeight="1" x14ac:dyDescent="0.2">
      <c r="A493" s="69">
        <v>8414</v>
      </c>
      <c r="B493" s="70" t="s">
        <v>920</v>
      </c>
      <c r="C493" s="71" t="s">
        <v>921</v>
      </c>
      <c r="D493" s="76"/>
      <c r="E493" s="76"/>
      <c r="F493" s="73" t="str">
        <f t="shared" si="102"/>
        <v>-</v>
      </c>
    </row>
    <row r="494" spans="1:6" ht="12.75" customHeight="1" x14ac:dyDescent="0.2">
      <c r="A494" s="69">
        <v>8415</v>
      </c>
      <c r="B494" s="70" t="s">
        <v>922</v>
      </c>
      <c r="C494" s="71" t="s">
        <v>923</v>
      </c>
      <c r="D494" s="76"/>
      <c r="E494" s="76"/>
      <c r="F494" s="73" t="str">
        <f t="shared" si="102"/>
        <v>-</v>
      </c>
    </row>
    <row r="495" spans="1:6" ht="12.75" customHeight="1" x14ac:dyDescent="0.2">
      <c r="A495" s="69">
        <v>8416</v>
      </c>
      <c r="B495" s="70" t="s">
        <v>924</v>
      </c>
      <c r="C495" s="71" t="s">
        <v>925</v>
      </c>
      <c r="D495" s="76"/>
      <c r="E495" s="76"/>
      <c r="F495" s="73" t="str">
        <f t="shared" si="102"/>
        <v>-</v>
      </c>
    </row>
    <row r="496" spans="1:6" ht="24" x14ac:dyDescent="0.2">
      <c r="A496" s="69">
        <v>842</v>
      </c>
      <c r="B496" s="70" t="s">
        <v>926</v>
      </c>
      <c r="C496" s="71" t="s">
        <v>927</v>
      </c>
      <c r="D496" s="72">
        <f t="shared" ref="D496:E496" si="121">SUM(D497:D499)</f>
        <v>0</v>
      </c>
      <c r="E496" s="72">
        <f t="shared" si="121"/>
        <v>0</v>
      </c>
      <c r="F496" s="73" t="str">
        <f t="shared" si="102"/>
        <v>-</v>
      </c>
    </row>
    <row r="497" spans="1:6" ht="12.75" customHeight="1" x14ac:dyDescent="0.2">
      <c r="A497" s="69">
        <v>8422</v>
      </c>
      <c r="B497" s="70" t="s">
        <v>928</v>
      </c>
      <c r="C497" s="71" t="s">
        <v>929</v>
      </c>
      <c r="D497" s="76"/>
      <c r="E497" s="76"/>
      <c r="F497" s="73" t="str">
        <f t="shared" si="102"/>
        <v>-</v>
      </c>
    </row>
    <row r="498" spans="1:6" ht="12.75" customHeight="1" x14ac:dyDescent="0.2">
      <c r="A498" s="69">
        <v>8423</v>
      </c>
      <c r="B498" s="70" t="s">
        <v>930</v>
      </c>
      <c r="C498" s="71" t="s">
        <v>931</v>
      </c>
      <c r="D498" s="76"/>
      <c r="E498" s="76"/>
      <c r="F498" s="73" t="str">
        <f t="shared" si="102"/>
        <v>-</v>
      </c>
    </row>
    <row r="499" spans="1:6" ht="12.75" customHeight="1" x14ac:dyDescent="0.2">
      <c r="A499" s="69">
        <v>8424</v>
      </c>
      <c r="B499" s="70" t="s">
        <v>932</v>
      </c>
      <c r="C499" s="71" t="s">
        <v>933</v>
      </c>
      <c r="D499" s="76"/>
      <c r="E499" s="76"/>
      <c r="F499" s="73" t="str">
        <f t="shared" si="102"/>
        <v>-</v>
      </c>
    </row>
    <row r="500" spans="1:6" ht="12.75" customHeight="1" x14ac:dyDescent="0.2">
      <c r="A500" s="69">
        <v>843</v>
      </c>
      <c r="B500" s="70" t="s">
        <v>934</v>
      </c>
      <c r="C500" s="71" t="s">
        <v>935</v>
      </c>
      <c r="D500" s="76"/>
      <c r="E500" s="76"/>
      <c r="F500" s="73" t="str">
        <f t="shared" si="102"/>
        <v>-</v>
      </c>
    </row>
    <row r="501" spans="1:6" ht="24" x14ac:dyDescent="0.2">
      <c r="A501" s="69">
        <v>844</v>
      </c>
      <c r="B501" s="70" t="s">
        <v>936</v>
      </c>
      <c r="C501" s="71" t="s">
        <v>937</v>
      </c>
      <c r="D501" s="72">
        <f t="shared" ref="D501:E501" si="122">SUM(D502:D507)</f>
        <v>0</v>
      </c>
      <c r="E501" s="72">
        <f t="shared" si="122"/>
        <v>0</v>
      </c>
      <c r="F501" s="73" t="str">
        <f t="shared" si="102"/>
        <v>-</v>
      </c>
    </row>
    <row r="502" spans="1:6" ht="12.75" customHeight="1" x14ac:dyDescent="0.2">
      <c r="A502" s="69">
        <v>8443</v>
      </c>
      <c r="B502" s="70" t="s">
        <v>938</v>
      </c>
      <c r="C502" s="71" t="s">
        <v>939</v>
      </c>
      <c r="D502" s="76"/>
      <c r="E502" s="76"/>
      <c r="F502" s="73" t="str">
        <f t="shared" si="102"/>
        <v>-</v>
      </c>
    </row>
    <row r="503" spans="1:6" ht="12.75" customHeight="1" x14ac:dyDescent="0.2">
      <c r="A503" s="69">
        <v>8444</v>
      </c>
      <c r="B503" s="70" t="s">
        <v>940</v>
      </c>
      <c r="C503" s="71" t="s">
        <v>941</v>
      </c>
      <c r="D503" s="76"/>
      <c r="E503" s="76"/>
      <c r="F503" s="73" t="str">
        <f t="shared" si="102"/>
        <v>-</v>
      </c>
    </row>
    <row r="504" spans="1:6" ht="24" x14ac:dyDescent="0.2">
      <c r="A504" s="69">
        <v>8445</v>
      </c>
      <c r="B504" s="70" t="s">
        <v>942</v>
      </c>
      <c r="C504" s="71" t="s">
        <v>943</v>
      </c>
      <c r="D504" s="76"/>
      <c r="E504" s="76"/>
      <c r="F504" s="73" t="str">
        <f t="shared" si="102"/>
        <v>-</v>
      </c>
    </row>
    <row r="505" spans="1:6" ht="12.75" customHeight="1" x14ac:dyDescent="0.2">
      <c r="A505" s="69">
        <v>8446</v>
      </c>
      <c r="B505" s="70" t="s">
        <v>944</v>
      </c>
      <c r="C505" s="71" t="s">
        <v>945</v>
      </c>
      <c r="D505" s="76"/>
      <c r="E505" s="76"/>
      <c r="F505" s="73" t="str">
        <f t="shared" si="102"/>
        <v>-</v>
      </c>
    </row>
    <row r="506" spans="1:6" ht="12.75" customHeight="1" x14ac:dyDescent="0.2">
      <c r="A506" s="69">
        <v>8447</v>
      </c>
      <c r="B506" s="70" t="s">
        <v>946</v>
      </c>
      <c r="C506" s="71" t="s">
        <v>947</v>
      </c>
      <c r="D506" s="76"/>
      <c r="E506" s="76"/>
      <c r="F506" s="73" t="str">
        <f t="shared" si="102"/>
        <v>-</v>
      </c>
    </row>
    <row r="507" spans="1:6" ht="12.75" customHeight="1" x14ac:dyDescent="0.2">
      <c r="A507" s="69">
        <v>8448</v>
      </c>
      <c r="B507" s="70" t="s">
        <v>948</v>
      </c>
      <c r="C507" s="71" t="s">
        <v>949</v>
      </c>
      <c r="D507" s="76"/>
      <c r="E507" s="76"/>
      <c r="F507" s="73" t="str">
        <f t="shared" si="102"/>
        <v>-</v>
      </c>
    </row>
    <row r="508" spans="1:6" ht="24" x14ac:dyDescent="0.2">
      <c r="A508" s="69">
        <v>845</v>
      </c>
      <c r="B508" s="77" t="s">
        <v>950</v>
      </c>
      <c r="C508" s="71" t="s">
        <v>951</v>
      </c>
      <c r="D508" s="72">
        <f t="shared" ref="D508:E508" si="123">SUM(D509:D512)</f>
        <v>0</v>
      </c>
      <c r="E508" s="72">
        <f t="shared" si="123"/>
        <v>0</v>
      </c>
      <c r="F508" s="73" t="str">
        <f t="shared" si="102"/>
        <v>-</v>
      </c>
    </row>
    <row r="509" spans="1:6" ht="12.75" customHeight="1" x14ac:dyDescent="0.2">
      <c r="A509" s="69">
        <v>8453</v>
      </c>
      <c r="B509" s="70" t="s">
        <v>952</v>
      </c>
      <c r="C509" s="71" t="s">
        <v>953</v>
      </c>
      <c r="D509" s="76"/>
      <c r="E509" s="76"/>
      <c r="F509" s="73" t="str">
        <f t="shared" si="102"/>
        <v>-</v>
      </c>
    </row>
    <row r="510" spans="1:6" ht="12.75" customHeight="1" x14ac:dyDescent="0.2">
      <c r="A510" s="69">
        <v>8454</v>
      </c>
      <c r="B510" s="70" t="s">
        <v>954</v>
      </c>
      <c r="C510" s="71" t="s">
        <v>955</v>
      </c>
      <c r="D510" s="76"/>
      <c r="E510" s="76"/>
      <c r="F510" s="73" t="str">
        <f t="shared" si="102"/>
        <v>-</v>
      </c>
    </row>
    <row r="511" spans="1:6" ht="12.75" customHeight="1" x14ac:dyDescent="0.2">
      <c r="A511" s="69">
        <v>8455</v>
      </c>
      <c r="B511" s="70" t="s">
        <v>956</v>
      </c>
      <c r="C511" s="71" t="s">
        <v>957</v>
      </c>
      <c r="D511" s="76"/>
      <c r="E511" s="76"/>
      <c r="F511" s="73" t="str">
        <f t="shared" si="102"/>
        <v>-</v>
      </c>
    </row>
    <row r="512" spans="1:6" ht="12.75" customHeight="1" x14ac:dyDescent="0.2">
      <c r="A512" s="69">
        <v>8456</v>
      </c>
      <c r="B512" s="70" t="s">
        <v>958</v>
      </c>
      <c r="C512" s="71" t="s">
        <v>959</v>
      </c>
      <c r="D512" s="76"/>
      <c r="E512" s="76"/>
      <c r="F512" s="73" t="str">
        <f t="shared" si="102"/>
        <v>-</v>
      </c>
    </row>
    <row r="513" spans="1:7" ht="12.75" customHeight="1" x14ac:dyDescent="0.2">
      <c r="A513" s="69">
        <v>847</v>
      </c>
      <c r="B513" s="70" t="s">
        <v>960</v>
      </c>
      <c r="C513" s="71" t="s">
        <v>961</v>
      </c>
      <c r="D513" s="72">
        <f t="shared" ref="D513:E513" si="124">SUM(D514:D520)</f>
        <v>0</v>
      </c>
      <c r="E513" s="72">
        <f t="shared" si="124"/>
        <v>0</v>
      </c>
      <c r="F513" s="73" t="str">
        <f t="shared" si="102"/>
        <v>-</v>
      </c>
    </row>
    <row r="514" spans="1:7" ht="12.75" customHeight="1" x14ac:dyDescent="0.2">
      <c r="A514" s="69">
        <v>8471</v>
      </c>
      <c r="B514" s="70" t="s">
        <v>962</v>
      </c>
      <c r="C514" s="71" t="s">
        <v>963</v>
      </c>
      <c r="D514" s="76"/>
      <c r="E514" s="76"/>
      <c r="F514" s="73" t="str">
        <f t="shared" si="102"/>
        <v>-</v>
      </c>
    </row>
    <row r="515" spans="1:7" ht="12.75" customHeight="1" x14ac:dyDescent="0.2">
      <c r="A515" s="69">
        <v>8472</v>
      </c>
      <c r="B515" s="70" t="s">
        <v>964</v>
      </c>
      <c r="C515" s="71" t="s">
        <v>965</v>
      </c>
      <c r="D515" s="76"/>
      <c r="E515" s="76"/>
      <c r="F515" s="73" t="str">
        <f t="shared" si="102"/>
        <v>-</v>
      </c>
    </row>
    <row r="516" spans="1:7" ht="12.75" customHeight="1" x14ac:dyDescent="0.2">
      <c r="A516" s="69">
        <v>8473</v>
      </c>
      <c r="B516" s="70" t="s">
        <v>966</v>
      </c>
      <c r="C516" s="71" t="s">
        <v>967</v>
      </c>
      <c r="D516" s="76"/>
      <c r="E516" s="76"/>
      <c r="F516" s="73" t="str">
        <f t="shared" si="102"/>
        <v>-</v>
      </c>
    </row>
    <row r="517" spans="1:7" ht="12.75" customHeight="1" x14ac:dyDescent="0.2">
      <c r="A517" s="69">
        <v>8474</v>
      </c>
      <c r="B517" s="70" t="s">
        <v>968</v>
      </c>
      <c r="C517" s="71" t="s">
        <v>969</v>
      </c>
      <c r="D517" s="76"/>
      <c r="E517" s="76"/>
      <c r="F517" s="73" t="str">
        <f t="shared" si="102"/>
        <v>-</v>
      </c>
    </row>
    <row r="518" spans="1:7" ht="12.75" customHeight="1" x14ac:dyDescent="0.2">
      <c r="A518" s="69">
        <v>8475</v>
      </c>
      <c r="B518" s="70" t="s">
        <v>970</v>
      </c>
      <c r="C518" s="71" t="s">
        <v>971</v>
      </c>
      <c r="D518" s="76"/>
      <c r="E518" s="76"/>
      <c r="F518" s="73" t="str">
        <f t="shared" si="102"/>
        <v>-</v>
      </c>
    </row>
    <row r="519" spans="1:7" ht="12.75" customHeight="1" x14ac:dyDescent="0.2">
      <c r="A519" s="69">
        <v>8476</v>
      </c>
      <c r="B519" s="70" t="s">
        <v>972</v>
      </c>
      <c r="C519" s="71" t="s">
        <v>973</v>
      </c>
      <c r="D519" s="76"/>
      <c r="E519" s="76"/>
      <c r="F519" s="73" t="str">
        <f t="shared" si="102"/>
        <v>-</v>
      </c>
    </row>
    <row r="520" spans="1:7" ht="12" x14ac:dyDescent="0.2">
      <c r="A520" s="69" t="s">
        <v>974</v>
      </c>
      <c r="B520" s="75" t="s">
        <v>2772</v>
      </c>
      <c r="C520" s="71" t="s">
        <v>974</v>
      </c>
      <c r="D520" s="76"/>
      <c r="E520" s="76"/>
      <c r="F520" s="73" t="str">
        <f t="shared" si="102"/>
        <v>-</v>
      </c>
      <c r="G520" s="74"/>
    </row>
    <row r="521" spans="1:7" ht="24" x14ac:dyDescent="0.2">
      <c r="A521" s="69">
        <v>85</v>
      </c>
      <c r="B521" s="75" t="s">
        <v>2773</v>
      </c>
      <c r="C521" s="71" t="s">
        <v>975</v>
      </c>
      <c r="D521" s="72">
        <f t="shared" ref="D521:E521" si="125">D522+D525+D528+D531</f>
        <v>0</v>
      </c>
      <c r="E521" s="72">
        <f t="shared" si="125"/>
        <v>0</v>
      </c>
      <c r="F521" s="73" t="str">
        <f t="shared" si="102"/>
        <v>-</v>
      </c>
      <c r="G521" s="74"/>
    </row>
    <row r="522" spans="1:7" ht="12.75" customHeight="1" x14ac:dyDescent="0.2">
      <c r="A522" s="69">
        <v>851</v>
      </c>
      <c r="B522" s="70" t="s">
        <v>976</v>
      </c>
      <c r="C522" s="71" t="s">
        <v>977</v>
      </c>
      <c r="D522" s="72">
        <f t="shared" ref="D522:E522" si="126">SUM(D523:D524)</f>
        <v>0</v>
      </c>
      <c r="E522" s="72">
        <f t="shared" si="126"/>
        <v>0</v>
      </c>
      <c r="F522" s="73" t="str">
        <f t="shared" si="102"/>
        <v>-</v>
      </c>
    </row>
    <row r="523" spans="1:7" ht="12.75" customHeight="1" x14ac:dyDescent="0.2">
      <c r="A523" s="69">
        <v>8511</v>
      </c>
      <c r="B523" s="70" t="s">
        <v>978</v>
      </c>
      <c r="C523" s="71" t="s">
        <v>979</v>
      </c>
      <c r="D523" s="76"/>
      <c r="E523" s="76"/>
      <c r="F523" s="73" t="str">
        <f t="shared" si="102"/>
        <v>-</v>
      </c>
    </row>
    <row r="524" spans="1:7" ht="12.75" customHeight="1" x14ac:dyDescent="0.2">
      <c r="A524" s="69">
        <v>8512</v>
      </c>
      <c r="B524" s="70" t="s">
        <v>980</v>
      </c>
      <c r="C524" s="71" t="s">
        <v>981</v>
      </c>
      <c r="D524" s="76"/>
      <c r="E524" s="76"/>
      <c r="F524" s="73" t="str">
        <f t="shared" si="102"/>
        <v>-</v>
      </c>
    </row>
    <row r="525" spans="1:7" ht="12.75" customHeight="1" x14ac:dyDescent="0.2">
      <c r="A525" s="69">
        <v>852</v>
      </c>
      <c r="B525" s="70" t="s">
        <v>982</v>
      </c>
      <c r="C525" s="71" t="s">
        <v>983</v>
      </c>
      <c r="D525" s="72">
        <f t="shared" ref="D525:E525" si="127">SUM(D526:D527)</f>
        <v>0</v>
      </c>
      <c r="E525" s="72">
        <f t="shared" si="127"/>
        <v>0</v>
      </c>
      <c r="F525" s="73" t="str">
        <f t="shared" si="102"/>
        <v>-</v>
      </c>
    </row>
    <row r="526" spans="1:7" ht="12.75" customHeight="1" x14ac:dyDescent="0.2">
      <c r="A526" s="69">
        <v>8521</v>
      </c>
      <c r="B526" s="70" t="s">
        <v>984</v>
      </c>
      <c r="C526" s="71" t="s">
        <v>985</v>
      </c>
      <c r="D526" s="76"/>
      <c r="E526" s="76"/>
      <c r="F526" s="73" t="str">
        <f t="shared" si="102"/>
        <v>-</v>
      </c>
    </row>
    <row r="527" spans="1:7" ht="12.75" customHeight="1" x14ac:dyDescent="0.2">
      <c r="A527" s="69">
        <v>8522</v>
      </c>
      <c r="B527" s="70" t="s">
        <v>986</v>
      </c>
      <c r="C527" s="71" t="s">
        <v>987</v>
      </c>
      <c r="D527" s="76"/>
      <c r="E527" s="76"/>
      <c r="F527" s="73" t="str">
        <f t="shared" si="102"/>
        <v>-</v>
      </c>
    </row>
    <row r="528" spans="1:7" ht="12.75" customHeight="1" x14ac:dyDescent="0.2">
      <c r="A528" s="69">
        <v>853</v>
      </c>
      <c r="B528" s="70" t="s">
        <v>988</v>
      </c>
      <c r="C528" s="71" t="s">
        <v>989</v>
      </c>
      <c r="D528" s="72">
        <f t="shared" ref="D528:E528" si="128">SUM(D529:D530)</f>
        <v>0</v>
      </c>
      <c r="E528" s="72">
        <f t="shared" si="128"/>
        <v>0</v>
      </c>
      <c r="F528" s="73" t="str">
        <f t="shared" si="102"/>
        <v>-</v>
      </c>
    </row>
    <row r="529" spans="1:7" ht="12.75" customHeight="1" x14ac:dyDescent="0.2">
      <c r="A529" s="69">
        <v>8531</v>
      </c>
      <c r="B529" s="70" t="s">
        <v>990</v>
      </c>
      <c r="C529" s="71" t="s">
        <v>991</v>
      </c>
      <c r="D529" s="76"/>
      <c r="E529" s="76"/>
      <c r="F529" s="73" t="str">
        <f t="shared" si="102"/>
        <v>-</v>
      </c>
    </row>
    <row r="530" spans="1:7" ht="12.75" customHeight="1" x14ac:dyDescent="0.2">
      <c r="A530" s="69">
        <v>8532</v>
      </c>
      <c r="B530" s="70" t="s">
        <v>992</v>
      </c>
      <c r="C530" s="71" t="s">
        <v>993</v>
      </c>
      <c r="D530" s="76"/>
      <c r="E530" s="76"/>
      <c r="F530" s="73" t="str">
        <f t="shared" si="102"/>
        <v>-</v>
      </c>
    </row>
    <row r="531" spans="1:7" ht="12.75" customHeight="1" x14ac:dyDescent="0.2">
      <c r="A531" s="69">
        <v>854</v>
      </c>
      <c r="B531" s="70" t="s">
        <v>994</v>
      </c>
      <c r="C531" s="71" t="s">
        <v>995</v>
      </c>
      <c r="D531" s="72">
        <f t="shared" ref="D531:E531" si="129">SUM(D532:D533)</f>
        <v>0</v>
      </c>
      <c r="E531" s="72">
        <f t="shared" si="129"/>
        <v>0</v>
      </c>
      <c r="F531" s="73" t="str">
        <f t="shared" si="102"/>
        <v>-</v>
      </c>
    </row>
    <row r="532" spans="1:7" ht="12.75" customHeight="1" x14ac:dyDescent="0.2">
      <c r="A532" s="69">
        <v>8541</v>
      </c>
      <c r="B532" s="70" t="s">
        <v>996</v>
      </c>
      <c r="C532" s="71" t="s">
        <v>997</v>
      </c>
      <c r="D532" s="76"/>
      <c r="E532" s="76"/>
      <c r="F532" s="73" t="str">
        <f t="shared" si="102"/>
        <v>-</v>
      </c>
    </row>
    <row r="533" spans="1:7" ht="12.75" customHeight="1" x14ac:dyDescent="0.2">
      <c r="A533" s="69">
        <v>8542</v>
      </c>
      <c r="B533" s="70" t="s">
        <v>998</v>
      </c>
      <c r="C533" s="71" t="s">
        <v>999</v>
      </c>
      <c r="D533" s="76"/>
      <c r="E533" s="76"/>
      <c r="F533" s="73" t="str">
        <f t="shared" si="102"/>
        <v>-</v>
      </c>
    </row>
    <row r="534" spans="1:7" ht="12.75" customHeight="1" x14ac:dyDescent="0.2">
      <c r="A534" s="69">
        <v>5</v>
      </c>
      <c r="B534" s="70" t="s">
        <v>1000</v>
      </c>
      <c r="C534" s="71" t="s">
        <v>1001</v>
      </c>
      <c r="D534" s="72">
        <f>D535+D570+D583+D596+D628</f>
        <v>0</v>
      </c>
      <c r="E534" s="72">
        <f>E535+E570+E583+E596+E628</f>
        <v>0</v>
      </c>
      <c r="F534" s="73" t="str">
        <f t="shared" si="102"/>
        <v>-</v>
      </c>
    </row>
    <row r="535" spans="1:7" ht="24" x14ac:dyDescent="0.2">
      <c r="A535" s="69">
        <v>51</v>
      </c>
      <c r="B535" s="75" t="s">
        <v>2774</v>
      </c>
      <c r="C535" s="71" t="s">
        <v>1002</v>
      </c>
      <c r="D535" s="72">
        <f t="shared" ref="D535:E535" si="130">D536+D541+D544+D548+D549+D556+D561+D569</f>
        <v>0</v>
      </c>
      <c r="E535" s="72">
        <f t="shared" si="130"/>
        <v>0</v>
      </c>
      <c r="F535" s="73" t="str">
        <f t="shared" si="102"/>
        <v>-</v>
      </c>
      <c r="G535" s="74"/>
    </row>
    <row r="536" spans="1:7" ht="24" x14ac:dyDescent="0.2">
      <c r="A536" s="69">
        <v>511</v>
      </c>
      <c r="B536" s="70" t="s">
        <v>1003</v>
      </c>
      <c r="C536" s="71" t="s">
        <v>1004</v>
      </c>
      <c r="D536" s="72">
        <f t="shared" ref="D536:E536" si="131">SUM(D537:D540)</f>
        <v>0</v>
      </c>
      <c r="E536" s="72">
        <f t="shared" si="131"/>
        <v>0</v>
      </c>
      <c r="F536" s="73" t="str">
        <f t="shared" si="102"/>
        <v>-</v>
      </c>
    </row>
    <row r="537" spans="1:7" ht="12.75" customHeight="1" x14ac:dyDescent="0.2">
      <c r="A537" s="69">
        <v>5113</v>
      </c>
      <c r="B537" s="70" t="s">
        <v>1005</v>
      </c>
      <c r="C537" s="71" t="s">
        <v>1006</v>
      </c>
      <c r="D537" s="76"/>
      <c r="E537" s="76"/>
      <c r="F537" s="73" t="str">
        <f t="shared" si="102"/>
        <v>-</v>
      </c>
    </row>
    <row r="538" spans="1:7" ht="12.75" customHeight="1" x14ac:dyDescent="0.2">
      <c r="A538" s="69">
        <v>5114</v>
      </c>
      <c r="B538" s="70" t="s">
        <v>1007</v>
      </c>
      <c r="C538" s="71" t="s">
        <v>1008</v>
      </c>
      <c r="D538" s="76"/>
      <c r="E538" s="76"/>
      <c r="F538" s="73" t="str">
        <f t="shared" si="102"/>
        <v>-</v>
      </c>
    </row>
    <row r="539" spans="1:7" ht="12.75" customHeight="1" x14ac:dyDescent="0.2">
      <c r="A539" s="69">
        <v>5115</v>
      </c>
      <c r="B539" s="70" t="s">
        <v>1009</v>
      </c>
      <c r="C539" s="71" t="s">
        <v>1010</v>
      </c>
      <c r="D539" s="76"/>
      <c r="E539" s="76"/>
      <c r="F539" s="73" t="str">
        <f t="shared" si="102"/>
        <v>-</v>
      </c>
    </row>
    <row r="540" spans="1:7" ht="12.75" customHeight="1" x14ac:dyDescent="0.2">
      <c r="A540" s="69">
        <v>5116</v>
      </c>
      <c r="B540" s="70" t="s">
        <v>1011</v>
      </c>
      <c r="C540" s="71" t="s">
        <v>1012</v>
      </c>
      <c r="D540" s="76"/>
      <c r="E540" s="76"/>
      <c r="F540" s="73" t="str">
        <f t="shared" si="102"/>
        <v>-</v>
      </c>
    </row>
    <row r="541" spans="1:7" ht="24" x14ac:dyDescent="0.2">
      <c r="A541" s="69">
        <v>512</v>
      </c>
      <c r="B541" s="77" t="s">
        <v>1013</v>
      </c>
      <c r="C541" s="71" t="s">
        <v>1014</v>
      </c>
      <c r="D541" s="72">
        <f t="shared" ref="D541:E541" si="132">SUM(D542:D543)</f>
        <v>0</v>
      </c>
      <c r="E541" s="72">
        <f t="shared" si="132"/>
        <v>0</v>
      </c>
      <c r="F541" s="73" t="str">
        <f t="shared" si="102"/>
        <v>-</v>
      </c>
    </row>
    <row r="542" spans="1:7" ht="24" x14ac:dyDescent="0.2">
      <c r="A542" s="69">
        <v>5121</v>
      </c>
      <c r="B542" s="70" t="s">
        <v>1015</v>
      </c>
      <c r="C542" s="71" t="s">
        <v>1016</v>
      </c>
      <c r="D542" s="76"/>
      <c r="E542" s="76"/>
      <c r="F542" s="73" t="str">
        <f t="shared" si="102"/>
        <v>-</v>
      </c>
    </row>
    <row r="543" spans="1:7" ht="24" x14ac:dyDescent="0.2">
      <c r="A543" s="69">
        <v>5122</v>
      </c>
      <c r="B543" s="70" t="s">
        <v>1017</v>
      </c>
      <c r="C543" s="71" t="s">
        <v>1018</v>
      </c>
      <c r="D543" s="76"/>
      <c r="E543" s="76"/>
      <c r="F543" s="73" t="str">
        <f t="shared" si="102"/>
        <v>-</v>
      </c>
    </row>
    <row r="544" spans="1:7" ht="24" x14ac:dyDescent="0.2">
      <c r="A544" s="69">
        <v>513</v>
      </c>
      <c r="B544" s="70" t="s">
        <v>1019</v>
      </c>
      <c r="C544" s="71" t="s">
        <v>1020</v>
      </c>
      <c r="D544" s="72">
        <f t="shared" ref="D544:E544" si="133">SUM(D545:D547)</f>
        <v>0</v>
      </c>
      <c r="E544" s="72">
        <f t="shared" si="133"/>
        <v>0</v>
      </c>
      <c r="F544" s="73" t="str">
        <f t="shared" si="102"/>
        <v>-</v>
      </c>
    </row>
    <row r="545" spans="1:6" ht="12.75" customHeight="1" x14ac:dyDescent="0.2">
      <c r="A545" s="69">
        <v>5132</v>
      </c>
      <c r="B545" s="70" t="s">
        <v>1021</v>
      </c>
      <c r="C545" s="71" t="s">
        <v>1022</v>
      </c>
      <c r="D545" s="76"/>
      <c r="E545" s="76"/>
      <c r="F545" s="73" t="str">
        <f t="shared" si="102"/>
        <v>-</v>
      </c>
    </row>
    <row r="546" spans="1:6" ht="12.75" customHeight="1" x14ac:dyDescent="0.2">
      <c r="A546" s="88">
        <v>5133</v>
      </c>
      <c r="B546" s="70" t="s">
        <v>1023</v>
      </c>
      <c r="C546" s="89" t="s">
        <v>1024</v>
      </c>
      <c r="D546" s="76"/>
      <c r="E546" s="76"/>
      <c r="F546" s="73" t="str">
        <f t="shared" si="102"/>
        <v>-</v>
      </c>
    </row>
    <row r="547" spans="1:6" ht="12.75" customHeight="1" x14ac:dyDescent="0.2">
      <c r="A547" s="88">
        <v>5134</v>
      </c>
      <c r="B547" s="70" t="s">
        <v>1025</v>
      </c>
      <c r="C547" s="89" t="s">
        <v>1026</v>
      </c>
      <c r="D547" s="76"/>
      <c r="E547" s="76"/>
      <c r="F547" s="73" t="str">
        <f t="shared" si="102"/>
        <v>-</v>
      </c>
    </row>
    <row r="548" spans="1:6" ht="12.75" customHeight="1" x14ac:dyDescent="0.2">
      <c r="A548" s="69">
        <v>514</v>
      </c>
      <c r="B548" s="77" t="s">
        <v>1027</v>
      </c>
      <c r="C548" s="71" t="s">
        <v>1028</v>
      </c>
      <c r="D548" s="76"/>
      <c r="E548" s="76"/>
      <c r="F548" s="73" t="str">
        <f t="shared" si="102"/>
        <v>-</v>
      </c>
    </row>
    <row r="549" spans="1:6" ht="24" x14ac:dyDescent="0.2">
      <c r="A549" s="69">
        <v>515</v>
      </c>
      <c r="B549" s="70" t="s">
        <v>1029</v>
      </c>
      <c r="C549" s="71" t="s">
        <v>1030</v>
      </c>
      <c r="D549" s="72">
        <f t="shared" ref="D549:E549" si="134">SUM(D550:D555)</f>
        <v>0</v>
      </c>
      <c r="E549" s="72">
        <f t="shared" si="134"/>
        <v>0</v>
      </c>
      <c r="F549" s="73" t="str">
        <f t="shared" si="102"/>
        <v>-</v>
      </c>
    </row>
    <row r="550" spans="1:6" ht="12.75" customHeight="1" x14ac:dyDescent="0.2">
      <c r="A550" s="69">
        <v>5153</v>
      </c>
      <c r="B550" s="70" t="s">
        <v>1031</v>
      </c>
      <c r="C550" s="71" t="s">
        <v>1032</v>
      </c>
      <c r="D550" s="76"/>
      <c r="E550" s="76"/>
      <c r="F550" s="73" t="str">
        <f t="shared" si="102"/>
        <v>-</v>
      </c>
    </row>
    <row r="551" spans="1:6" ht="12.75" customHeight="1" x14ac:dyDescent="0.2">
      <c r="A551" s="69">
        <v>5154</v>
      </c>
      <c r="B551" s="70" t="s">
        <v>1033</v>
      </c>
      <c r="C551" s="71" t="s">
        <v>1034</v>
      </c>
      <c r="D551" s="76"/>
      <c r="E551" s="76"/>
      <c r="F551" s="73" t="str">
        <f t="shared" si="102"/>
        <v>-</v>
      </c>
    </row>
    <row r="552" spans="1:6" ht="24" x14ac:dyDescent="0.2">
      <c r="A552" s="69">
        <v>5155</v>
      </c>
      <c r="B552" s="70" t="s">
        <v>1035</v>
      </c>
      <c r="C552" s="71" t="s">
        <v>1036</v>
      </c>
      <c r="D552" s="76"/>
      <c r="E552" s="76"/>
      <c r="F552" s="73" t="str">
        <f t="shared" si="102"/>
        <v>-</v>
      </c>
    </row>
    <row r="553" spans="1:6" ht="12.75" customHeight="1" x14ac:dyDescent="0.2">
      <c r="A553" s="69">
        <v>5156</v>
      </c>
      <c r="B553" s="70" t="s">
        <v>1037</v>
      </c>
      <c r="C553" s="71" t="s">
        <v>1038</v>
      </c>
      <c r="D553" s="76"/>
      <c r="E553" s="76"/>
      <c r="F553" s="73" t="str">
        <f t="shared" si="102"/>
        <v>-</v>
      </c>
    </row>
    <row r="554" spans="1:6" ht="12.75" customHeight="1" x14ac:dyDescent="0.2">
      <c r="A554" s="69">
        <v>5157</v>
      </c>
      <c r="B554" s="70" t="s">
        <v>1039</v>
      </c>
      <c r="C554" s="71" t="s">
        <v>1040</v>
      </c>
      <c r="D554" s="76"/>
      <c r="E554" s="76"/>
      <c r="F554" s="73" t="str">
        <f t="shared" si="102"/>
        <v>-</v>
      </c>
    </row>
    <row r="555" spans="1:6" ht="12.75" customHeight="1" x14ac:dyDescent="0.2">
      <c r="A555" s="69">
        <v>5158</v>
      </c>
      <c r="B555" s="70" t="s">
        <v>1041</v>
      </c>
      <c r="C555" s="71" t="s">
        <v>1042</v>
      </c>
      <c r="D555" s="76"/>
      <c r="E555" s="76"/>
      <c r="F555" s="73" t="str">
        <f t="shared" si="102"/>
        <v>-</v>
      </c>
    </row>
    <row r="556" spans="1:6" ht="24" x14ac:dyDescent="0.2">
      <c r="A556" s="69">
        <v>516</v>
      </c>
      <c r="B556" s="77" t="s">
        <v>1043</v>
      </c>
      <c r="C556" s="71" t="s">
        <v>1044</v>
      </c>
      <c r="D556" s="72">
        <f t="shared" ref="D556:E556" si="135">SUM(D557:D560)</f>
        <v>0</v>
      </c>
      <c r="E556" s="72">
        <f t="shared" si="135"/>
        <v>0</v>
      </c>
      <c r="F556" s="73" t="str">
        <f t="shared" si="102"/>
        <v>-</v>
      </c>
    </row>
    <row r="557" spans="1:6" ht="12.75" customHeight="1" x14ac:dyDescent="0.2">
      <c r="A557" s="69">
        <v>5163</v>
      </c>
      <c r="B557" s="70" t="s">
        <v>1045</v>
      </c>
      <c r="C557" s="71" t="s">
        <v>1046</v>
      </c>
      <c r="D557" s="76"/>
      <c r="E557" s="76"/>
      <c r="F557" s="73" t="str">
        <f t="shared" si="102"/>
        <v>-</v>
      </c>
    </row>
    <row r="558" spans="1:6" ht="12.75" customHeight="1" x14ac:dyDescent="0.2">
      <c r="A558" s="69">
        <v>5164</v>
      </c>
      <c r="B558" s="70" t="s">
        <v>1047</v>
      </c>
      <c r="C558" s="71" t="s">
        <v>1048</v>
      </c>
      <c r="D558" s="76"/>
      <c r="E558" s="76"/>
      <c r="F558" s="73" t="str">
        <f t="shared" si="102"/>
        <v>-</v>
      </c>
    </row>
    <row r="559" spans="1:6" ht="12.75" customHeight="1" x14ac:dyDescent="0.2">
      <c r="A559" s="69">
        <v>5165</v>
      </c>
      <c r="B559" s="70" t="s">
        <v>1049</v>
      </c>
      <c r="C559" s="71" t="s">
        <v>1050</v>
      </c>
      <c r="D559" s="76"/>
      <c r="E559" s="76"/>
      <c r="F559" s="73" t="str">
        <f t="shared" si="102"/>
        <v>-</v>
      </c>
    </row>
    <row r="560" spans="1:6" ht="12.75" customHeight="1" x14ac:dyDescent="0.2">
      <c r="A560" s="69">
        <v>5166</v>
      </c>
      <c r="B560" s="70" t="s">
        <v>1051</v>
      </c>
      <c r="C560" s="71" t="s">
        <v>1052</v>
      </c>
      <c r="D560" s="76"/>
      <c r="E560" s="76"/>
      <c r="F560" s="73" t="str">
        <f t="shared" si="102"/>
        <v>-</v>
      </c>
    </row>
    <row r="561" spans="1:7" ht="12.75" customHeight="1" x14ac:dyDescent="0.2">
      <c r="A561" s="69">
        <v>517</v>
      </c>
      <c r="B561" s="70" t="s">
        <v>1053</v>
      </c>
      <c r="C561" s="71" t="s">
        <v>1054</v>
      </c>
      <c r="D561" s="72">
        <f t="shared" ref="D561:E561" si="136">SUM(D562:D568)</f>
        <v>0</v>
      </c>
      <c r="E561" s="72">
        <f t="shared" si="136"/>
        <v>0</v>
      </c>
      <c r="F561" s="73" t="str">
        <f t="shared" si="102"/>
        <v>-</v>
      </c>
    </row>
    <row r="562" spans="1:7" ht="12.75" customHeight="1" x14ac:dyDescent="0.2">
      <c r="A562" s="69">
        <v>5171</v>
      </c>
      <c r="B562" s="70" t="s">
        <v>1055</v>
      </c>
      <c r="C562" s="71" t="s">
        <v>1056</v>
      </c>
      <c r="D562" s="76"/>
      <c r="E562" s="76"/>
      <c r="F562" s="73" t="str">
        <f t="shared" si="102"/>
        <v>-</v>
      </c>
    </row>
    <row r="563" spans="1:7" ht="12.75" customHeight="1" x14ac:dyDescent="0.2">
      <c r="A563" s="69">
        <v>5172</v>
      </c>
      <c r="B563" s="70" t="s">
        <v>1057</v>
      </c>
      <c r="C563" s="71" t="s">
        <v>1058</v>
      </c>
      <c r="D563" s="76"/>
      <c r="E563" s="76"/>
      <c r="F563" s="73" t="str">
        <f t="shared" si="102"/>
        <v>-</v>
      </c>
    </row>
    <row r="564" spans="1:7" ht="12.75" customHeight="1" x14ac:dyDescent="0.2">
      <c r="A564" s="69">
        <v>5173</v>
      </c>
      <c r="B564" s="70" t="s">
        <v>1059</v>
      </c>
      <c r="C564" s="71" t="s">
        <v>1060</v>
      </c>
      <c r="D564" s="76"/>
      <c r="E564" s="76"/>
      <c r="F564" s="73" t="str">
        <f t="shared" si="102"/>
        <v>-</v>
      </c>
    </row>
    <row r="565" spans="1:7" ht="12.75" customHeight="1" x14ac:dyDescent="0.2">
      <c r="A565" s="69">
        <v>5174</v>
      </c>
      <c r="B565" s="70" t="s">
        <v>1061</v>
      </c>
      <c r="C565" s="71" t="s">
        <v>1062</v>
      </c>
      <c r="D565" s="76"/>
      <c r="E565" s="76"/>
      <c r="F565" s="73" t="str">
        <f t="shared" si="102"/>
        <v>-</v>
      </c>
    </row>
    <row r="566" spans="1:7" ht="12.75" customHeight="1" x14ac:dyDescent="0.2">
      <c r="A566" s="69">
        <v>5175</v>
      </c>
      <c r="B566" s="70" t="s">
        <v>1063</v>
      </c>
      <c r="C566" s="71" t="s">
        <v>1064</v>
      </c>
      <c r="D566" s="76"/>
      <c r="E566" s="76"/>
      <c r="F566" s="73" t="str">
        <f t="shared" si="102"/>
        <v>-</v>
      </c>
    </row>
    <row r="567" spans="1:7" ht="12.75" customHeight="1" x14ac:dyDescent="0.2">
      <c r="A567" s="69">
        <v>5176</v>
      </c>
      <c r="B567" s="70" t="s">
        <v>1065</v>
      </c>
      <c r="C567" s="71" t="s">
        <v>1066</v>
      </c>
      <c r="D567" s="76"/>
      <c r="E567" s="76"/>
      <c r="F567" s="73" t="str">
        <f t="shared" si="102"/>
        <v>-</v>
      </c>
    </row>
    <row r="568" spans="1:7" ht="12" x14ac:dyDescent="0.2">
      <c r="A568" s="69">
        <v>5177</v>
      </c>
      <c r="B568" s="79" t="s">
        <v>2775</v>
      </c>
      <c r="C568" s="71" t="s">
        <v>1067</v>
      </c>
      <c r="D568" s="76"/>
      <c r="E568" s="76"/>
      <c r="F568" s="73" t="str">
        <f t="shared" si="102"/>
        <v>-</v>
      </c>
      <c r="G568" s="74"/>
    </row>
    <row r="569" spans="1:7" ht="12.75" customHeight="1" x14ac:dyDescent="0.2">
      <c r="A569" s="69" t="s">
        <v>1068</v>
      </c>
      <c r="B569" s="70" t="s">
        <v>2776</v>
      </c>
      <c r="C569" s="71" t="s">
        <v>1068</v>
      </c>
      <c r="D569" s="72"/>
      <c r="E569" s="72"/>
      <c r="F569" s="73" t="str">
        <f t="shared" si="102"/>
        <v>-</v>
      </c>
      <c r="G569" s="74"/>
    </row>
    <row r="570" spans="1:7" ht="24" x14ac:dyDescent="0.2">
      <c r="A570" s="69">
        <v>52</v>
      </c>
      <c r="B570" s="75" t="s">
        <v>2777</v>
      </c>
      <c r="C570" s="71" t="s">
        <v>1069</v>
      </c>
      <c r="D570" s="72">
        <f t="shared" ref="D570:E570" si="137">D571+D574+D577+D580</f>
        <v>0</v>
      </c>
      <c r="E570" s="72">
        <f t="shared" si="137"/>
        <v>0</v>
      </c>
      <c r="F570" s="73" t="str">
        <f t="shared" si="102"/>
        <v>-</v>
      </c>
      <c r="G570" s="74"/>
    </row>
    <row r="571" spans="1:7" ht="12.75" customHeight="1" x14ac:dyDescent="0.2">
      <c r="A571" s="69">
        <v>521</v>
      </c>
      <c r="B571" s="70" t="s">
        <v>1070</v>
      </c>
      <c r="C571" s="71" t="s">
        <v>1071</v>
      </c>
      <c r="D571" s="72">
        <f t="shared" ref="D571:E571" si="138">SUM(D572:D573)</f>
        <v>0</v>
      </c>
      <c r="E571" s="72">
        <f t="shared" si="138"/>
        <v>0</v>
      </c>
      <c r="F571" s="73" t="str">
        <f t="shared" si="102"/>
        <v>-</v>
      </c>
    </row>
    <row r="572" spans="1:7" ht="12.75" customHeight="1" x14ac:dyDescent="0.2">
      <c r="A572" s="69">
        <v>5211</v>
      </c>
      <c r="B572" s="70" t="s">
        <v>1072</v>
      </c>
      <c r="C572" s="71" t="s">
        <v>1073</v>
      </c>
      <c r="D572" s="76"/>
      <c r="E572" s="76"/>
      <c r="F572" s="73" t="str">
        <f t="shared" si="102"/>
        <v>-</v>
      </c>
    </row>
    <row r="573" spans="1:7" ht="12.75" customHeight="1" x14ac:dyDescent="0.2">
      <c r="A573" s="69">
        <v>5212</v>
      </c>
      <c r="B573" s="70" t="s">
        <v>1074</v>
      </c>
      <c r="C573" s="71" t="s">
        <v>1075</v>
      </c>
      <c r="D573" s="76"/>
      <c r="E573" s="76"/>
      <c r="F573" s="73" t="str">
        <f t="shared" si="102"/>
        <v>-</v>
      </c>
    </row>
    <row r="574" spans="1:7" ht="12.75" customHeight="1" x14ac:dyDescent="0.2">
      <c r="A574" s="69">
        <v>522</v>
      </c>
      <c r="B574" s="70" t="s">
        <v>1076</v>
      </c>
      <c r="C574" s="71" t="s">
        <v>1077</v>
      </c>
      <c r="D574" s="72">
        <f t="shared" ref="D574:E574" si="139">SUM(D575:D576)</f>
        <v>0</v>
      </c>
      <c r="E574" s="72">
        <f t="shared" si="139"/>
        <v>0</v>
      </c>
      <c r="F574" s="73" t="str">
        <f t="shared" si="102"/>
        <v>-</v>
      </c>
    </row>
    <row r="575" spans="1:7" ht="12.75" customHeight="1" x14ac:dyDescent="0.2">
      <c r="A575" s="69">
        <v>5221</v>
      </c>
      <c r="B575" s="70" t="s">
        <v>876</v>
      </c>
      <c r="C575" s="71" t="s">
        <v>1078</v>
      </c>
      <c r="D575" s="76"/>
      <c r="E575" s="76"/>
      <c r="F575" s="73" t="str">
        <f t="shared" si="102"/>
        <v>-</v>
      </c>
    </row>
    <row r="576" spans="1:7" ht="12.75" customHeight="1" x14ac:dyDescent="0.2">
      <c r="A576" s="69">
        <v>5222</v>
      </c>
      <c r="B576" s="70" t="s">
        <v>878</v>
      </c>
      <c r="C576" s="71" t="s">
        <v>1079</v>
      </c>
      <c r="D576" s="76"/>
      <c r="E576" s="76"/>
      <c r="F576" s="73" t="str">
        <f t="shared" si="102"/>
        <v>-</v>
      </c>
    </row>
    <row r="577" spans="1:7" ht="12.75" customHeight="1" x14ac:dyDescent="0.2">
      <c r="A577" s="69">
        <v>523</v>
      </c>
      <c r="B577" s="70" t="s">
        <v>1080</v>
      </c>
      <c r="C577" s="71" t="s">
        <v>1081</v>
      </c>
      <c r="D577" s="72">
        <f t="shared" ref="D577:E577" si="140">SUM(D578:D579)</f>
        <v>0</v>
      </c>
      <c r="E577" s="72">
        <f t="shared" si="140"/>
        <v>0</v>
      </c>
      <c r="F577" s="73" t="str">
        <f t="shared" si="102"/>
        <v>-</v>
      </c>
    </row>
    <row r="578" spans="1:7" ht="12.75" customHeight="1" x14ac:dyDescent="0.2">
      <c r="A578" s="69">
        <v>5231</v>
      </c>
      <c r="B578" s="70" t="s">
        <v>882</v>
      </c>
      <c r="C578" s="71" t="s">
        <v>1082</v>
      </c>
      <c r="D578" s="76"/>
      <c r="E578" s="76"/>
      <c r="F578" s="73" t="str">
        <f t="shared" si="102"/>
        <v>-</v>
      </c>
    </row>
    <row r="579" spans="1:7" ht="12.75" customHeight="1" x14ac:dyDescent="0.2">
      <c r="A579" s="69">
        <v>5232</v>
      </c>
      <c r="B579" s="70" t="s">
        <v>884</v>
      </c>
      <c r="C579" s="71" t="s">
        <v>1083</v>
      </c>
      <c r="D579" s="76"/>
      <c r="E579" s="76"/>
      <c r="F579" s="73" t="str">
        <f t="shared" si="102"/>
        <v>-</v>
      </c>
    </row>
    <row r="580" spans="1:7" ht="12.75" customHeight="1" x14ac:dyDescent="0.2">
      <c r="A580" s="69">
        <v>524</v>
      </c>
      <c r="B580" s="70" t="s">
        <v>1084</v>
      </c>
      <c r="C580" s="71" t="s">
        <v>1085</v>
      </c>
      <c r="D580" s="72">
        <f t="shared" ref="D580:E580" si="141">SUM(D581:D582)</f>
        <v>0</v>
      </c>
      <c r="E580" s="72">
        <f t="shared" si="141"/>
        <v>0</v>
      </c>
      <c r="F580" s="73" t="str">
        <f t="shared" si="102"/>
        <v>-</v>
      </c>
    </row>
    <row r="581" spans="1:7" ht="12.75" customHeight="1" x14ac:dyDescent="0.2">
      <c r="A581" s="88">
        <v>5241</v>
      </c>
      <c r="B581" s="70" t="s">
        <v>1086</v>
      </c>
      <c r="C581" s="89" t="s">
        <v>1087</v>
      </c>
      <c r="D581" s="76"/>
      <c r="E581" s="76"/>
      <c r="F581" s="73" t="str">
        <f t="shared" si="102"/>
        <v>-</v>
      </c>
    </row>
    <row r="582" spans="1:7" ht="12.75" customHeight="1" x14ac:dyDescent="0.2">
      <c r="A582" s="88">
        <v>5242</v>
      </c>
      <c r="B582" s="70" t="s">
        <v>998</v>
      </c>
      <c r="C582" s="89" t="s">
        <v>1088</v>
      </c>
      <c r="D582" s="76"/>
      <c r="E582" s="76"/>
      <c r="F582" s="73" t="str">
        <f t="shared" si="102"/>
        <v>-</v>
      </c>
    </row>
    <row r="583" spans="1:7" ht="24" x14ac:dyDescent="0.2">
      <c r="A583" s="69">
        <v>53</v>
      </c>
      <c r="B583" s="75" t="s">
        <v>2778</v>
      </c>
      <c r="C583" s="71" t="s">
        <v>1089</v>
      </c>
      <c r="D583" s="72">
        <f t="shared" ref="D583:E583" si="142">D584+D588+D590+D593</f>
        <v>0</v>
      </c>
      <c r="E583" s="72">
        <f t="shared" si="142"/>
        <v>0</v>
      </c>
      <c r="F583" s="73" t="str">
        <f t="shared" si="102"/>
        <v>-</v>
      </c>
      <c r="G583" s="74"/>
    </row>
    <row r="584" spans="1:7" ht="24" x14ac:dyDescent="0.2">
      <c r="A584" s="69">
        <v>531</v>
      </c>
      <c r="B584" s="225" t="s">
        <v>2779</v>
      </c>
      <c r="C584" s="71" t="s">
        <v>1090</v>
      </c>
      <c r="D584" s="72">
        <f t="shared" ref="D584:E584" si="143">SUM(D585:D587)</f>
        <v>0</v>
      </c>
      <c r="E584" s="72">
        <f t="shared" si="143"/>
        <v>0</v>
      </c>
      <c r="F584" s="73" t="str">
        <f t="shared" si="102"/>
        <v>-</v>
      </c>
      <c r="G584" s="74"/>
    </row>
    <row r="585" spans="1:7" ht="12.75" customHeight="1" x14ac:dyDescent="0.2">
      <c r="A585" s="69">
        <v>5312</v>
      </c>
      <c r="B585" s="70" t="s">
        <v>895</v>
      </c>
      <c r="C585" s="71" t="s">
        <v>1091</v>
      </c>
      <c r="D585" s="76"/>
      <c r="E585" s="76"/>
      <c r="F585" s="73" t="str">
        <f t="shared" si="102"/>
        <v>-</v>
      </c>
    </row>
    <row r="586" spans="1:7" ht="12.75" customHeight="1" x14ac:dyDescent="0.2">
      <c r="A586" s="69">
        <v>5313</v>
      </c>
      <c r="B586" s="70" t="s">
        <v>897</v>
      </c>
      <c r="C586" s="71" t="s">
        <v>1092</v>
      </c>
      <c r="D586" s="76"/>
      <c r="E586" s="76"/>
      <c r="F586" s="73" t="str">
        <f t="shared" si="102"/>
        <v>-</v>
      </c>
    </row>
    <row r="587" spans="1:7" ht="12.75" customHeight="1" x14ac:dyDescent="0.2">
      <c r="A587" s="69">
        <v>5314</v>
      </c>
      <c r="B587" s="70" t="s">
        <v>899</v>
      </c>
      <c r="C587" s="71" t="s">
        <v>1093</v>
      </c>
      <c r="D587" s="76"/>
      <c r="E587" s="76"/>
      <c r="F587" s="73" t="str">
        <f t="shared" si="102"/>
        <v>-</v>
      </c>
    </row>
    <row r="588" spans="1:7" ht="24" x14ac:dyDescent="0.2">
      <c r="A588" s="69">
        <v>532</v>
      </c>
      <c r="B588" s="141" t="s">
        <v>2780</v>
      </c>
      <c r="C588" s="71" t="s">
        <v>1094</v>
      </c>
      <c r="D588" s="72">
        <f t="shared" ref="D588:E588" si="144">D589</f>
        <v>0</v>
      </c>
      <c r="E588" s="72">
        <f t="shared" si="144"/>
        <v>0</v>
      </c>
      <c r="F588" s="73" t="str">
        <f t="shared" si="102"/>
        <v>-</v>
      </c>
      <c r="G588" s="74"/>
    </row>
    <row r="589" spans="1:7" ht="12.75" customHeight="1" x14ac:dyDescent="0.2">
      <c r="A589" s="69">
        <v>5321</v>
      </c>
      <c r="B589" s="70" t="s">
        <v>1095</v>
      </c>
      <c r="C589" s="71" t="s">
        <v>1096</v>
      </c>
      <c r="D589" s="76"/>
      <c r="E589" s="76"/>
      <c r="F589" s="73" t="str">
        <f t="shared" si="102"/>
        <v>-</v>
      </c>
    </row>
    <row r="590" spans="1:7" ht="24" x14ac:dyDescent="0.2">
      <c r="A590" s="69">
        <v>533</v>
      </c>
      <c r="B590" s="141" t="s">
        <v>2781</v>
      </c>
      <c r="C590" s="71" t="s">
        <v>1097</v>
      </c>
      <c r="D590" s="72">
        <f t="shared" ref="D590:E590" si="145">SUM(D591:D592)</f>
        <v>0</v>
      </c>
      <c r="E590" s="72">
        <f t="shared" si="145"/>
        <v>0</v>
      </c>
      <c r="F590" s="73" t="str">
        <f t="shared" si="102"/>
        <v>-</v>
      </c>
      <c r="G590" s="74"/>
    </row>
    <row r="591" spans="1:7" ht="24" x14ac:dyDescent="0.2">
      <c r="A591" s="69">
        <v>5331</v>
      </c>
      <c r="B591" s="77" t="s">
        <v>1098</v>
      </c>
      <c r="C591" s="71" t="s">
        <v>1099</v>
      </c>
      <c r="D591" s="76"/>
      <c r="E591" s="76"/>
      <c r="F591" s="73" t="str">
        <f t="shared" si="102"/>
        <v>-</v>
      </c>
    </row>
    <row r="592" spans="1:7" ht="12.75" customHeight="1" x14ac:dyDescent="0.2">
      <c r="A592" s="69">
        <v>5332</v>
      </c>
      <c r="B592" s="70" t="s">
        <v>1100</v>
      </c>
      <c r="C592" s="71" t="s">
        <v>1101</v>
      </c>
      <c r="D592" s="76"/>
      <c r="E592" s="76"/>
      <c r="F592" s="73" t="str">
        <f t="shared" si="102"/>
        <v>-</v>
      </c>
    </row>
    <row r="593" spans="1:7" ht="24" x14ac:dyDescent="0.2">
      <c r="A593" s="88">
        <v>534</v>
      </c>
      <c r="B593" s="141" t="s">
        <v>2782</v>
      </c>
      <c r="C593" s="89" t="s">
        <v>1102</v>
      </c>
      <c r="D593" s="72">
        <f t="shared" ref="D593:E593" si="146">SUM(D594:D595)</f>
        <v>0</v>
      </c>
      <c r="E593" s="72">
        <f t="shared" si="146"/>
        <v>0</v>
      </c>
      <c r="F593" s="73" t="str">
        <f t="shared" si="102"/>
        <v>-</v>
      </c>
      <c r="G593" s="74"/>
    </row>
    <row r="594" spans="1:7" ht="12.75" customHeight="1" x14ac:dyDescent="0.2">
      <c r="A594" s="69">
        <v>5341</v>
      </c>
      <c r="B594" s="70" t="s">
        <v>1103</v>
      </c>
      <c r="C594" s="71" t="s">
        <v>1104</v>
      </c>
      <c r="D594" s="76"/>
      <c r="E594" s="76"/>
      <c r="F594" s="73" t="str">
        <f t="shared" si="102"/>
        <v>-</v>
      </c>
    </row>
    <row r="595" spans="1:7" ht="12.75" customHeight="1" x14ac:dyDescent="0.2">
      <c r="A595" s="69">
        <v>5342</v>
      </c>
      <c r="B595" s="70" t="s">
        <v>912</v>
      </c>
      <c r="C595" s="71" t="s">
        <v>1105</v>
      </c>
      <c r="D595" s="76"/>
      <c r="E595" s="76"/>
      <c r="F595" s="73" t="str">
        <f t="shared" si="102"/>
        <v>-</v>
      </c>
    </row>
    <row r="596" spans="1:7" ht="24" x14ac:dyDescent="0.2">
      <c r="A596" s="69">
        <v>54</v>
      </c>
      <c r="B596" s="77" t="s">
        <v>1106</v>
      </c>
      <c r="C596" s="71" t="s">
        <v>1107</v>
      </c>
      <c r="D596" s="72">
        <f t="shared" ref="D596:E596" si="147">D597+D602+D606+D608+D615+D620</f>
        <v>0</v>
      </c>
      <c r="E596" s="72">
        <f t="shared" si="147"/>
        <v>0</v>
      </c>
      <c r="F596" s="73" t="str">
        <f t="shared" si="102"/>
        <v>-</v>
      </c>
    </row>
    <row r="597" spans="1:7" ht="24" x14ac:dyDescent="0.2">
      <c r="A597" s="69">
        <v>541</v>
      </c>
      <c r="B597" s="70" t="s">
        <v>1108</v>
      </c>
      <c r="C597" s="71" t="s">
        <v>1109</v>
      </c>
      <c r="D597" s="72">
        <f t="shared" ref="D597:E597" si="148">SUM(D598:D601)</f>
        <v>0</v>
      </c>
      <c r="E597" s="72">
        <f t="shared" si="148"/>
        <v>0</v>
      </c>
      <c r="F597" s="73" t="str">
        <f t="shared" si="102"/>
        <v>-</v>
      </c>
    </row>
    <row r="598" spans="1:7" ht="12.75" customHeight="1" x14ac:dyDescent="0.2">
      <c r="A598" s="69">
        <v>5413</v>
      </c>
      <c r="B598" s="70" t="s">
        <v>1110</v>
      </c>
      <c r="C598" s="71" t="s">
        <v>1111</v>
      </c>
      <c r="D598" s="76"/>
      <c r="E598" s="76"/>
      <c r="F598" s="73" t="str">
        <f t="shared" si="102"/>
        <v>-</v>
      </c>
    </row>
    <row r="599" spans="1:7" ht="12.75" customHeight="1" x14ac:dyDescent="0.2">
      <c r="A599" s="69">
        <v>5414</v>
      </c>
      <c r="B599" s="70" t="s">
        <v>1112</v>
      </c>
      <c r="C599" s="71" t="s">
        <v>1113</v>
      </c>
      <c r="D599" s="76"/>
      <c r="E599" s="76"/>
      <c r="F599" s="73" t="str">
        <f t="shared" si="102"/>
        <v>-</v>
      </c>
    </row>
    <row r="600" spans="1:7" ht="12.75" customHeight="1" x14ac:dyDescent="0.2">
      <c r="A600" s="69">
        <v>5415</v>
      </c>
      <c r="B600" s="70" t="s">
        <v>1114</v>
      </c>
      <c r="C600" s="71" t="s">
        <v>1115</v>
      </c>
      <c r="D600" s="76"/>
      <c r="E600" s="76"/>
      <c r="F600" s="73" t="str">
        <f t="shared" si="102"/>
        <v>-</v>
      </c>
    </row>
    <row r="601" spans="1:7" ht="12.75" customHeight="1" x14ac:dyDescent="0.2">
      <c r="A601" s="69">
        <v>5416</v>
      </c>
      <c r="B601" s="70" t="s">
        <v>1116</v>
      </c>
      <c r="C601" s="71" t="s">
        <v>1117</v>
      </c>
      <c r="D601" s="76"/>
      <c r="E601" s="76"/>
      <c r="F601" s="73" t="str">
        <f t="shared" si="102"/>
        <v>-</v>
      </c>
    </row>
    <row r="602" spans="1:7" ht="24" x14ac:dyDescent="0.2">
      <c r="A602" s="69">
        <v>542</v>
      </c>
      <c r="B602" s="70" t="s">
        <v>1118</v>
      </c>
      <c r="C602" s="71" t="s">
        <v>1119</v>
      </c>
      <c r="D602" s="72">
        <f t="shared" ref="D602:E602" si="149">SUM(D603:D605)</f>
        <v>0</v>
      </c>
      <c r="E602" s="72">
        <f t="shared" si="149"/>
        <v>0</v>
      </c>
      <c r="F602" s="73" t="str">
        <f t="shared" si="102"/>
        <v>-</v>
      </c>
    </row>
    <row r="603" spans="1:7" ht="12.75" customHeight="1" x14ac:dyDescent="0.2">
      <c r="A603" s="69">
        <v>5422</v>
      </c>
      <c r="B603" s="70" t="s">
        <v>1120</v>
      </c>
      <c r="C603" s="71" t="s">
        <v>1121</v>
      </c>
      <c r="D603" s="76"/>
      <c r="E603" s="76"/>
      <c r="F603" s="73" t="str">
        <f t="shared" si="102"/>
        <v>-</v>
      </c>
    </row>
    <row r="604" spans="1:7" ht="24" x14ac:dyDescent="0.2">
      <c r="A604" s="69">
        <v>5423</v>
      </c>
      <c r="B604" s="70" t="s">
        <v>1122</v>
      </c>
      <c r="C604" s="71" t="s">
        <v>1123</v>
      </c>
      <c r="D604" s="76"/>
      <c r="E604" s="76"/>
      <c r="F604" s="73" t="str">
        <f t="shared" si="102"/>
        <v>-</v>
      </c>
    </row>
    <row r="605" spans="1:7" ht="24" x14ac:dyDescent="0.2">
      <c r="A605" s="69">
        <v>5424</v>
      </c>
      <c r="B605" s="70" t="s">
        <v>1124</v>
      </c>
      <c r="C605" s="71" t="s">
        <v>1125</v>
      </c>
      <c r="D605" s="76"/>
      <c r="E605" s="76"/>
      <c r="F605" s="73" t="str">
        <f t="shared" si="102"/>
        <v>-</v>
      </c>
    </row>
    <row r="606" spans="1:7" ht="24" x14ac:dyDescent="0.2">
      <c r="A606" s="69">
        <v>543</v>
      </c>
      <c r="B606" s="70" t="s">
        <v>1126</v>
      </c>
      <c r="C606" s="71" t="s">
        <v>1127</v>
      </c>
      <c r="D606" s="72">
        <f t="shared" ref="D606:E606" si="150">D607</f>
        <v>0</v>
      </c>
      <c r="E606" s="72">
        <f t="shared" si="150"/>
        <v>0</v>
      </c>
      <c r="F606" s="73" t="str">
        <f t="shared" si="102"/>
        <v>-</v>
      </c>
    </row>
    <row r="607" spans="1:7" ht="12.75" customHeight="1" x14ac:dyDescent="0.2">
      <c r="A607" s="69">
        <v>5431</v>
      </c>
      <c r="B607" s="70" t="s">
        <v>1128</v>
      </c>
      <c r="C607" s="71" t="s">
        <v>1129</v>
      </c>
      <c r="D607" s="76"/>
      <c r="E607" s="76"/>
      <c r="F607" s="73" t="str">
        <f t="shared" si="102"/>
        <v>-</v>
      </c>
    </row>
    <row r="608" spans="1:7" ht="24" x14ac:dyDescent="0.2">
      <c r="A608" s="69">
        <v>544</v>
      </c>
      <c r="B608" s="70" t="s">
        <v>1130</v>
      </c>
      <c r="C608" s="71" t="s">
        <v>1131</v>
      </c>
      <c r="D608" s="72">
        <f t="shared" ref="D608:E608" si="151">SUM(D609:D614)</f>
        <v>0</v>
      </c>
      <c r="E608" s="72">
        <f t="shared" si="151"/>
        <v>0</v>
      </c>
      <c r="F608" s="73" t="str">
        <f t="shared" si="102"/>
        <v>-</v>
      </c>
    </row>
    <row r="609" spans="1:6" ht="24" x14ac:dyDescent="0.2">
      <c r="A609" s="69">
        <v>5443</v>
      </c>
      <c r="B609" s="70" t="s">
        <v>1132</v>
      </c>
      <c r="C609" s="71" t="s">
        <v>1133</v>
      </c>
      <c r="D609" s="76"/>
      <c r="E609" s="76"/>
      <c r="F609" s="73" t="str">
        <f t="shared" si="102"/>
        <v>-</v>
      </c>
    </row>
    <row r="610" spans="1:6" ht="24" x14ac:dyDescent="0.2">
      <c r="A610" s="69">
        <v>5444</v>
      </c>
      <c r="B610" s="77" t="s">
        <v>1134</v>
      </c>
      <c r="C610" s="71" t="s">
        <v>1135</v>
      </c>
      <c r="D610" s="76"/>
      <c r="E610" s="76"/>
      <c r="F610" s="73" t="str">
        <f t="shared" si="102"/>
        <v>-</v>
      </c>
    </row>
    <row r="611" spans="1:6" ht="24" x14ac:dyDescent="0.2">
      <c r="A611" s="88">
        <v>5445</v>
      </c>
      <c r="B611" s="70" t="s">
        <v>1136</v>
      </c>
      <c r="C611" s="89" t="s">
        <v>1137</v>
      </c>
      <c r="D611" s="76"/>
      <c r="E611" s="76"/>
      <c r="F611" s="73" t="str">
        <f t="shared" si="102"/>
        <v>-</v>
      </c>
    </row>
    <row r="612" spans="1:6" ht="12.75" customHeight="1" x14ac:dyDescent="0.2">
      <c r="A612" s="69">
        <v>5446</v>
      </c>
      <c r="B612" s="70" t="s">
        <v>1138</v>
      </c>
      <c r="C612" s="71" t="s">
        <v>1139</v>
      </c>
      <c r="D612" s="76"/>
      <c r="E612" s="76"/>
      <c r="F612" s="73" t="str">
        <f t="shared" si="102"/>
        <v>-</v>
      </c>
    </row>
    <row r="613" spans="1:6" ht="12.75" customHeight="1" x14ac:dyDescent="0.2">
      <c r="A613" s="69">
        <v>5447</v>
      </c>
      <c r="B613" s="70" t="s">
        <v>1140</v>
      </c>
      <c r="C613" s="71" t="s">
        <v>1141</v>
      </c>
      <c r="D613" s="76"/>
      <c r="E613" s="76"/>
      <c r="F613" s="73" t="str">
        <f t="shared" si="102"/>
        <v>-</v>
      </c>
    </row>
    <row r="614" spans="1:6" ht="24" x14ac:dyDescent="0.2">
      <c r="A614" s="69">
        <v>5448</v>
      </c>
      <c r="B614" s="70" t="s">
        <v>1142</v>
      </c>
      <c r="C614" s="71" t="s">
        <v>1143</v>
      </c>
      <c r="D614" s="76"/>
      <c r="E614" s="76"/>
      <c r="F614" s="73" t="str">
        <f t="shared" si="102"/>
        <v>-</v>
      </c>
    </row>
    <row r="615" spans="1:6" ht="24" x14ac:dyDescent="0.2">
      <c r="A615" s="69">
        <v>545</v>
      </c>
      <c r="B615" s="70" t="s">
        <v>1144</v>
      </c>
      <c r="C615" s="71" t="s">
        <v>1145</v>
      </c>
      <c r="D615" s="72">
        <f t="shared" ref="D615:E615" si="152">SUM(D616:D619)</f>
        <v>0</v>
      </c>
      <c r="E615" s="72">
        <f t="shared" si="152"/>
        <v>0</v>
      </c>
      <c r="F615" s="73" t="str">
        <f t="shared" si="102"/>
        <v>-</v>
      </c>
    </row>
    <row r="616" spans="1:6" ht="24" x14ac:dyDescent="0.2">
      <c r="A616" s="69">
        <v>5453</v>
      </c>
      <c r="B616" s="77" t="s">
        <v>1146</v>
      </c>
      <c r="C616" s="71" t="s">
        <v>1147</v>
      </c>
      <c r="D616" s="76"/>
      <c r="E616" s="76"/>
      <c r="F616" s="73" t="str">
        <f t="shared" si="102"/>
        <v>-</v>
      </c>
    </row>
    <row r="617" spans="1:6" ht="12.75" customHeight="1" x14ac:dyDescent="0.2">
      <c r="A617" s="69">
        <v>5454</v>
      </c>
      <c r="B617" s="70" t="s">
        <v>1148</v>
      </c>
      <c r="C617" s="71" t="s">
        <v>1149</v>
      </c>
      <c r="D617" s="76"/>
      <c r="E617" s="76"/>
      <c r="F617" s="73" t="str">
        <f t="shared" si="102"/>
        <v>-</v>
      </c>
    </row>
    <row r="618" spans="1:6" ht="12.75" customHeight="1" x14ac:dyDescent="0.2">
      <c r="A618" s="69">
        <v>5455</v>
      </c>
      <c r="B618" s="70" t="s">
        <v>1150</v>
      </c>
      <c r="C618" s="71" t="s">
        <v>1151</v>
      </c>
      <c r="D618" s="76"/>
      <c r="E618" s="76"/>
      <c r="F618" s="73" t="str">
        <f t="shared" si="102"/>
        <v>-</v>
      </c>
    </row>
    <row r="619" spans="1:6" ht="12.75" customHeight="1" x14ac:dyDescent="0.2">
      <c r="A619" s="69">
        <v>5456</v>
      </c>
      <c r="B619" s="70" t="s">
        <v>1152</v>
      </c>
      <c r="C619" s="71" t="s">
        <v>1153</v>
      </c>
      <c r="D619" s="76"/>
      <c r="E619" s="76"/>
      <c r="F619" s="73" t="str">
        <f t="shared" si="102"/>
        <v>-</v>
      </c>
    </row>
    <row r="620" spans="1:6" ht="24" x14ac:dyDescent="0.2">
      <c r="A620" s="69">
        <v>547</v>
      </c>
      <c r="B620" s="70" t="s">
        <v>1154</v>
      </c>
      <c r="C620" s="71" t="s">
        <v>1155</v>
      </c>
      <c r="D620" s="72">
        <f t="shared" ref="D620:E620" si="153">SUM(D621:D627)</f>
        <v>0</v>
      </c>
      <c r="E620" s="72">
        <f t="shared" si="153"/>
        <v>0</v>
      </c>
      <c r="F620" s="73" t="str">
        <f t="shared" si="102"/>
        <v>-</v>
      </c>
    </row>
    <row r="621" spans="1:6" ht="12.75" customHeight="1" x14ac:dyDescent="0.2">
      <c r="A621" s="69">
        <v>5471</v>
      </c>
      <c r="B621" s="70" t="s">
        <v>1156</v>
      </c>
      <c r="C621" s="71" t="s">
        <v>1157</v>
      </c>
      <c r="D621" s="76"/>
      <c r="E621" s="76"/>
      <c r="F621" s="73" t="str">
        <f t="shared" si="102"/>
        <v>-</v>
      </c>
    </row>
    <row r="622" spans="1:6" ht="12.75" customHeight="1" x14ac:dyDescent="0.2">
      <c r="A622" s="69">
        <v>5472</v>
      </c>
      <c r="B622" s="70" t="s">
        <v>1158</v>
      </c>
      <c r="C622" s="71" t="s">
        <v>1159</v>
      </c>
      <c r="D622" s="76"/>
      <c r="E622" s="76"/>
      <c r="F622" s="73" t="str">
        <f t="shared" si="102"/>
        <v>-</v>
      </c>
    </row>
    <row r="623" spans="1:6" ht="12.75" customHeight="1" x14ac:dyDescent="0.2">
      <c r="A623" s="69">
        <v>5473</v>
      </c>
      <c r="B623" s="70" t="s">
        <v>1160</v>
      </c>
      <c r="C623" s="71" t="s">
        <v>1161</v>
      </c>
      <c r="D623" s="76"/>
      <c r="E623" s="76"/>
      <c r="F623" s="73" t="str">
        <f t="shared" si="102"/>
        <v>-</v>
      </c>
    </row>
    <row r="624" spans="1:6" ht="12.75" customHeight="1" x14ac:dyDescent="0.2">
      <c r="A624" s="69">
        <v>5474</v>
      </c>
      <c r="B624" s="70" t="s">
        <v>1162</v>
      </c>
      <c r="C624" s="71" t="s">
        <v>1163</v>
      </c>
      <c r="D624" s="76"/>
      <c r="E624" s="76"/>
      <c r="F624" s="73" t="str">
        <f t="shared" si="102"/>
        <v>-</v>
      </c>
    </row>
    <row r="625" spans="1:7" ht="12.75" customHeight="1" x14ac:dyDescent="0.2">
      <c r="A625" s="69">
        <v>5475</v>
      </c>
      <c r="B625" s="70" t="s">
        <v>1164</v>
      </c>
      <c r="C625" s="71" t="s">
        <v>1165</v>
      </c>
      <c r="D625" s="76"/>
      <c r="E625" s="76"/>
      <c r="F625" s="73" t="str">
        <f t="shared" si="102"/>
        <v>-</v>
      </c>
    </row>
    <row r="626" spans="1:7" ht="24" x14ac:dyDescent="0.2">
      <c r="A626" s="69">
        <v>5476</v>
      </c>
      <c r="B626" s="70" t="s">
        <v>1166</v>
      </c>
      <c r="C626" s="71" t="s">
        <v>1167</v>
      </c>
      <c r="D626" s="76"/>
      <c r="E626" s="76"/>
      <c r="F626" s="73" t="str">
        <f t="shared" si="102"/>
        <v>-</v>
      </c>
    </row>
    <row r="627" spans="1:7" ht="12.75" customHeight="1" x14ac:dyDescent="0.2">
      <c r="A627" s="69">
        <v>5477</v>
      </c>
      <c r="B627" s="75" t="s">
        <v>2784</v>
      </c>
      <c r="C627" s="71" t="s">
        <v>1168</v>
      </c>
      <c r="D627" s="76"/>
      <c r="E627" s="76"/>
      <c r="F627" s="73" t="str">
        <f t="shared" si="102"/>
        <v>-</v>
      </c>
      <c r="G627" s="74"/>
    </row>
    <row r="628" spans="1:7" ht="24" x14ac:dyDescent="0.2">
      <c r="A628" s="69">
        <v>55</v>
      </c>
      <c r="B628" s="75" t="s">
        <v>2783</v>
      </c>
      <c r="C628" s="71" t="s">
        <v>1169</v>
      </c>
      <c r="D628" s="72">
        <f t="shared" ref="D628:E628" si="154">D629+D632+D635</f>
        <v>0</v>
      </c>
      <c r="E628" s="72">
        <f t="shared" si="154"/>
        <v>0</v>
      </c>
      <c r="F628" s="73" t="str">
        <f t="shared" si="102"/>
        <v>-</v>
      </c>
      <c r="G628" s="74"/>
    </row>
    <row r="629" spans="1:7" ht="12.75" customHeight="1" x14ac:dyDescent="0.2">
      <c r="A629" s="69">
        <v>551</v>
      </c>
      <c r="B629" s="70" t="s">
        <v>1170</v>
      </c>
      <c r="C629" s="71" t="s">
        <v>1171</v>
      </c>
      <c r="D629" s="72">
        <f t="shared" ref="D629:E629" si="155">SUM(D630:D631)</f>
        <v>0</v>
      </c>
      <c r="E629" s="72">
        <f t="shared" si="155"/>
        <v>0</v>
      </c>
      <c r="F629" s="73" t="str">
        <f t="shared" si="102"/>
        <v>-</v>
      </c>
    </row>
    <row r="630" spans="1:7" ht="12.75" customHeight="1" x14ac:dyDescent="0.2">
      <c r="A630" s="69">
        <v>5511</v>
      </c>
      <c r="B630" s="70" t="s">
        <v>1172</v>
      </c>
      <c r="C630" s="71" t="s">
        <v>1173</v>
      </c>
      <c r="D630" s="76"/>
      <c r="E630" s="76"/>
      <c r="F630" s="73" t="str">
        <f t="shared" si="102"/>
        <v>-</v>
      </c>
    </row>
    <row r="631" spans="1:7" ht="12.75" customHeight="1" x14ac:dyDescent="0.2">
      <c r="A631" s="69">
        <v>5512</v>
      </c>
      <c r="B631" s="70" t="s">
        <v>1174</v>
      </c>
      <c r="C631" s="71" t="s">
        <v>1175</v>
      </c>
      <c r="D631" s="76"/>
      <c r="E631" s="76"/>
      <c r="F631" s="73" t="str">
        <f t="shared" si="102"/>
        <v>-</v>
      </c>
    </row>
    <row r="632" spans="1:7" ht="12.75" customHeight="1" x14ac:dyDescent="0.2">
      <c r="A632" s="69">
        <v>552</v>
      </c>
      <c r="B632" s="70" t="s">
        <v>1176</v>
      </c>
      <c r="C632" s="71" t="s">
        <v>1177</v>
      </c>
      <c r="D632" s="72">
        <f t="shared" ref="D632:E632" si="156">SUM(D633:D634)</f>
        <v>0</v>
      </c>
      <c r="E632" s="72">
        <f t="shared" si="156"/>
        <v>0</v>
      </c>
      <c r="F632" s="73" t="str">
        <f t="shared" si="102"/>
        <v>-</v>
      </c>
    </row>
    <row r="633" spans="1:7" ht="12.75" customHeight="1" x14ac:dyDescent="0.2">
      <c r="A633" s="69">
        <v>5521</v>
      </c>
      <c r="B633" s="70" t="s">
        <v>1178</v>
      </c>
      <c r="C633" s="71" t="s">
        <v>1179</v>
      </c>
      <c r="D633" s="76"/>
      <c r="E633" s="76"/>
      <c r="F633" s="73" t="str">
        <f t="shared" si="102"/>
        <v>-</v>
      </c>
    </row>
    <row r="634" spans="1:7" ht="12.75" customHeight="1" x14ac:dyDescent="0.2">
      <c r="A634" s="69">
        <v>5522</v>
      </c>
      <c r="B634" s="70" t="s">
        <v>1180</v>
      </c>
      <c r="C634" s="71" t="s">
        <v>1181</v>
      </c>
      <c r="D634" s="76"/>
      <c r="E634" s="76"/>
      <c r="F634" s="73" t="str">
        <f t="shared" si="102"/>
        <v>-</v>
      </c>
    </row>
    <row r="635" spans="1:7" ht="24" x14ac:dyDescent="0.2">
      <c r="A635" s="69">
        <v>553</v>
      </c>
      <c r="B635" s="70" t="s">
        <v>1182</v>
      </c>
      <c r="C635" s="71" t="s">
        <v>1183</v>
      </c>
      <c r="D635" s="72">
        <f t="shared" ref="D635:E635" si="157">SUM(D636:D637)</f>
        <v>0</v>
      </c>
      <c r="E635" s="72">
        <f t="shared" si="157"/>
        <v>0</v>
      </c>
      <c r="F635" s="73" t="str">
        <f t="shared" si="102"/>
        <v>-</v>
      </c>
    </row>
    <row r="636" spans="1:7" ht="12.75" customHeight="1" x14ac:dyDescent="0.2">
      <c r="A636" s="69">
        <v>5531</v>
      </c>
      <c r="B636" s="77" t="s">
        <v>1184</v>
      </c>
      <c r="C636" s="71" t="s">
        <v>1185</v>
      </c>
      <c r="D636" s="76"/>
      <c r="E636" s="76"/>
      <c r="F636" s="73" t="str">
        <f t="shared" si="102"/>
        <v>-</v>
      </c>
    </row>
    <row r="637" spans="1:7" ht="12.75" customHeight="1" x14ac:dyDescent="0.2">
      <c r="A637" s="69">
        <v>5532</v>
      </c>
      <c r="B637" s="70" t="s">
        <v>1186</v>
      </c>
      <c r="C637" s="71" t="s">
        <v>1187</v>
      </c>
      <c r="D637" s="76"/>
      <c r="E637" s="76"/>
      <c r="F637" s="73" t="str">
        <f t="shared" si="102"/>
        <v>-</v>
      </c>
    </row>
    <row r="638" spans="1:7" ht="12.75" customHeight="1" x14ac:dyDescent="0.2">
      <c r="A638" s="69" t="s">
        <v>563</v>
      </c>
      <c r="B638" s="70" t="s">
        <v>1188</v>
      </c>
      <c r="C638" s="71" t="s">
        <v>1189</v>
      </c>
      <c r="D638" s="72">
        <f>IF(D429-D534&gt;=0,D429-D534,0)</f>
        <v>0</v>
      </c>
      <c r="E638" s="72">
        <f>IF(E429-E534&gt;=0,E429-E534,0)</f>
        <v>0</v>
      </c>
      <c r="F638" s="73" t="str">
        <f t="shared" si="102"/>
        <v>-</v>
      </c>
    </row>
    <row r="639" spans="1:7" ht="12.75" customHeight="1" x14ac:dyDescent="0.2">
      <c r="A639" s="69" t="s">
        <v>563</v>
      </c>
      <c r="B639" s="70" t="s">
        <v>1190</v>
      </c>
      <c r="C639" s="71" t="s">
        <v>1191</v>
      </c>
      <c r="D639" s="72">
        <f>IF(D534-D429&gt;=0,D534-D429,0)</f>
        <v>0</v>
      </c>
      <c r="E639" s="72">
        <f>IF(E534-E429&gt;=0,E534-E429,0)</f>
        <v>0</v>
      </c>
      <c r="F639" s="73" t="str">
        <f t="shared" si="102"/>
        <v>-</v>
      </c>
    </row>
    <row r="640" spans="1:7" ht="12.75" customHeight="1" x14ac:dyDescent="0.2">
      <c r="A640" s="69">
        <v>92213</v>
      </c>
      <c r="B640" s="70" t="s">
        <v>1192</v>
      </c>
      <c r="C640" s="71" t="s">
        <v>1193</v>
      </c>
      <c r="D640" s="76"/>
      <c r="E640" s="76"/>
      <c r="F640" s="73" t="str">
        <f t="shared" si="102"/>
        <v>-</v>
      </c>
    </row>
    <row r="641" spans="1:6" ht="12.75" customHeight="1" x14ac:dyDescent="0.2">
      <c r="A641" s="69">
        <v>92223</v>
      </c>
      <c r="B641" s="70" t="s">
        <v>1194</v>
      </c>
      <c r="C641" s="71" t="s">
        <v>1195</v>
      </c>
      <c r="D641" s="76"/>
      <c r="E641" s="76"/>
      <c r="F641" s="73" t="str">
        <f t="shared" si="102"/>
        <v>-</v>
      </c>
    </row>
    <row r="642" spans="1:6" ht="12.75" customHeight="1" x14ac:dyDescent="0.2">
      <c r="A642" s="69" t="s">
        <v>563</v>
      </c>
      <c r="B642" s="70" t="s">
        <v>1196</v>
      </c>
      <c r="C642" s="71" t="s">
        <v>1197</v>
      </c>
      <c r="D642" s="72">
        <f>D421+D429</f>
        <v>0</v>
      </c>
      <c r="E642" s="72">
        <f>E421+E429</f>
        <v>0</v>
      </c>
      <c r="F642" s="73" t="str">
        <f t="shared" si="102"/>
        <v>-</v>
      </c>
    </row>
    <row r="643" spans="1:6" ht="12.75" customHeight="1" x14ac:dyDescent="0.2">
      <c r="A643" s="69" t="s">
        <v>563</v>
      </c>
      <c r="B643" s="70" t="s">
        <v>1198</v>
      </c>
      <c r="C643" s="71" t="s">
        <v>1199</v>
      </c>
      <c r="D643" s="72">
        <f>D422+D534</f>
        <v>0</v>
      </c>
      <c r="E643" s="72">
        <f>E422+E534</f>
        <v>0</v>
      </c>
      <c r="F643" s="73" t="str">
        <f t="shared" si="102"/>
        <v>-</v>
      </c>
    </row>
    <row r="644" spans="1:6" ht="12.75" customHeight="1" x14ac:dyDescent="0.2">
      <c r="A644" s="69" t="s">
        <v>563</v>
      </c>
      <c r="B644" s="70" t="s">
        <v>1200</v>
      </c>
      <c r="C644" s="71" t="s">
        <v>1201</v>
      </c>
      <c r="D644" s="72">
        <f t="shared" ref="D644:E644" si="158">IF(D642&gt;=D643,D642-D643,0)</f>
        <v>0</v>
      </c>
      <c r="E644" s="72">
        <f t="shared" si="158"/>
        <v>0</v>
      </c>
      <c r="F644" s="73" t="str">
        <f t="shared" si="102"/>
        <v>-</v>
      </c>
    </row>
    <row r="645" spans="1:6" ht="12.75" customHeight="1" x14ac:dyDescent="0.2">
      <c r="A645" s="69" t="s">
        <v>563</v>
      </c>
      <c r="B645" s="70" t="s">
        <v>1202</v>
      </c>
      <c r="C645" s="71" t="s">
        <v>1203</v>
      </c>
      <c r="D645" s="72">
        <f t="shared" ref="D645:E645" si="159">IF(D643&gt;=D642,D643-D642,0)</f>
        <v>0</v>
      </c>
      <c r="E645" s="72">
        <f t="shared" si="159"/>
        <v>0</v>
      </c>
      <c r="F645" s="73" t="str">
        <f t="shared" si="102"/>
        <v>-</v>
      </c>
    </row>
    <row r="646" spans="1:6" ht="24" x14ac:dyDescent="0.2">
      <c r="A646" s="88" t="s">
        <v>1204</v>
      </c>
      <c r="B646" s="70" t="s">
        <v>1205</v>
      </c>
      <c r="C646" s="89" t="s">
        <v>1204</v>
      </c>
      <c r="D646" s="72">
        <f>IF(D425-D426+D640-D641&gt;=0,D425-D426+D640-D641,0)</f>
        <v>0</v>
      </c>
      <c r="E646" s="72">
        <f>IF(E425-E426+E640-E641&gt;=0,E425-E426+E640-E641,0)</f>
        <v>0</v>
      </c>
      <c r="F646" s="73" t="str">
        <f t="shared" si="102"/>
        <v>-</v>
      </c>
    </row>
    <row r="647" spans="1:6" ht="24" x14ac:dyDescent="0.2">
      <c r="A647" s="88" t="s">
        <v>1206</v>
      </c>
      <c r="B647" s="70" t="s">
        <v>1207</v>
      </c>
      <c r="C647" s="89" t="s">
        <v>1206</v>
      </c>
      <c r="D647" s="72">
        <f>IF(D426-D425+D641-D640&gt;=0,D426-D425+D641-D640,0)</f>
        <v>0</v>
      </c>
      <c r="E647" s="72">
        <f>IF(E426-E425+E641-E640&gt;=0,E426-E425+E641-E640,0)</f>
        <v>0</v>
      </c>
      <c r="F647" s="73" t="str">
        <f t="shared" si="102"/>
        <v>-</v>
      </c>
    </row>
    <row r="648" spans="1:6" ht="24" x14ac:dyDescent="0.2">
      <c r="A648" s="69" t="s">
        <v>563</v>
      </c>
      <c r="B648" s="70" t="s">
        <v>1208</v>
      </c>
      <c r="C648" s="71" t="s">
        <v>1209</v>
      </c>
      <c r="D648" s="72">
        <f t="shared" ref="D648:E648" si="160">IF(D644+D646-D645-D647&gt;=0,D644+D646-D645-D647,0)</f>
        <v>0</v>
      </c>
      <c r="E648" s="72">
        <f t="shared" si="160"/>
        <v>0</v>
      </c>
      <c r="F648" s="73" t="str">
        <f t="shared" si="102"/>
        <v>-</v>
      </c>
    </row>
    <row r="649" spans="1:6" ht="24" x14ac:dyDescent="0.2">
      <c r="A649" s="69" t="s">
        <v>563</v>
      </c>
      <c r="B649" s="70" t="s">
        <v>1210</v>
      </c>
      <c r="C649" s="71" t="s">
        <v>1211</v>
      </c>
      <c r="D649" s="72">
        <f t="shared" ref="D649:E649" si="161">IF(D645+D647-D644-D646&gt;=0,D645+D647-D644-D646,0)</f>
        <v>0</v>
      </c>
      <c r="E649" s="72">
        <f t="shared" si="161"/>
        <v>0</v>
      </c>
      <c r="F649" s="73" t="str">
        <f t="shared" si="102"/>
        <v>-</v>
      </c>
    </row>
    <row r="650" spans="1:6" ht="24" x14ac:dyDescent="0.2">
      <c r="A650" s="80" t="s">
        <v>1212</v>
      </c>
      <c r="B650" s="81" t="s">
        <v>1213</v>
      </c>
      <c r="C650" s="82" t="s">
        <v>1212</v>
      </c>
      <c r="D650" s="83"/>
      <c r="E650" s="83"/>
      <c r="F650" s="84" t="str">
        <f t="shared" si="102"/>
        <v>-</v>
      </c>
    </row>
    <row r="651" spans="1:6" s="87" customFormat="1" ht="20.100000000000001" customHeight="1" x14ac:dyDescent="0.2">
      <c r="A651" s="472" t="s">
        <v>1214</v>
      </c>
      <c r="B651" s="473"/>
      <c r="C651" s="85"/>
      <c r="D651" s="86"/>
      <c r="E651" s="86"/>
      <c r="F651" s="68"/>
    </row>
    <row r="652" spans="1:6" ht="12.75" customHeight="1" x14ac:dyDescent="0.2">
      <c r="A652" s="69">
        <v>11</v>
      </c>
      <c r="B652" s="70" t="s">
        <v>1215</v>
      </c>
      <c r="C652" s="71" t="s">
        <v>1216</v>
      </c>
      <c r="D652" s="76"/>
      <c r="E652" s="76"/>
      <c r="F652" s="73" t="str">
        <f t="shared" ref="F652:F739" si="162">IF(D652&lt;&gt;0,IF(E652/D652&gt;=100,"&gt;&gt;100",E652/D652*100),"-")</f>
        <v>-</v>
      </c>
    </row>
    <row r="653" spans="1:6" ht="12.75" customHeight="1" x14ac:dyDescent="0.2">
      <c r="A653" s="69" t="s">
        <v>1217</v>
      </c>
      <c r="B653" s="70" t="s">
        <v>1218</v>
      </c>
      <c r="C653" s="71" t="s">
        <v>1217</v>
      </c>
      <c r="D653" s="76"/>
      <c r="E653" s="76"/>
      <c r="F653" s="73" t="str">
        <f t="shared" si="162"/>
        <v>-</v>
      </c>
    </row>
    <row r="654" spans="1:6" ht="12.75" customHeight="1" x14ac:dyDescent="0.2">
      <c r="A654" s="69" t="s">
        <v>1219</v>
      </c>
      <c r="B654" s="70" t="s">
        <v>1220</v>
      </c>
      <c r="C654" s="71" t="s">
        <v>1219</v>
      </c>
      <c r="D654" s="76"/>
      <c r="E654" s="76"/>
      <c r="F654" s="73" t="str">
        <f t="shared" si="162"/>
        <v>-</v>
      </c>
    </row>
    <row r="655" spans="1:6" ht="24" x14ac:dyDescent="0.2">
      <c r="A655" s="69">
        <v>11</v>
      </c>
      <c r="B655" s="70" t="s">
        <v>1221</v>
      </c>
      <c r="C655" s="71" t="s">
        <v>1222</v>
      </c>
      <c r="D655" s="72">
        <f t="shared" ref="D655:E655" si="163">+D652+D653-D654</f>
        <v>0</v>
      </c>
      <c r="E655" s="72">
        <f t="shared" si="163"/>
        <v>0</v>
      </c>
      <c r="F655" s="73" t="str">
        <f t="shared" si="162"/>
        <v>-</v>
      </c>
    </row>
    <row r="656" spans="1:6" ht="24" x14ac:dyDescent="0.2">
      <c r="A656" s="69" t="s">
        <v>563</v>
      </c>
      <c r="B656" s="70" t="s">
        <v>1223</v>
      </c>
      <c r="C656" s="71" t="s">
        <v>1224</v>
      </c>
      <c r="D656" s="91"/>
      <c r="E656" s="91"/>
      <c r="F656" s="73" t="str">
        <f t="shared" si="162"/>
        <v>-</v>
      </c>
    </row>
    <row r="657" spans="1:7" ht="24" x14ac:dyDescent="0.2">
      <c r="A657" s="69" t="s">
        <v>563</v>
      </c>
      <c r="B657" s="70" t="s">
        <v>1225</v>
      </c>
      <c r="C657" s="71" t="s">
        <v>1226</v>
      </c>
      <c r="D657" s="91"/>
      <c r="E657" s="91"/>
      <c r="F657" s="73" t="str">
        <f t="shared" si="162"/>
        <v>-</v>
      </c>
    </row>
    <row r="658" spans="1:7" ht="12.75" customHeight="1" x14ac:dyDescent="0.2">
      <c r="A658" s="69" t="s">
        <v>563</v>
      </c>
      <c r="B658" s="70" t="s">
        <v>1227</v>
      </c>
      <c r="C658" s="71" t="s">
        <v>1228</v>
      </c>
      <c r="D658" s="91"/>
      <c r="E658" s="91"/>
      <c r="F658" s="73" t="str">
        <f t="shared" si="162"/>
        <v>-</v>
      </c>
    </row>
    <row r="659" spans="1:7" ht="12.75" customHeight="1" x14ac:dyDescent="0.2">
      <c r="A659" s="69" t="s">
        <v>563</v>
      </c>
      <c r="B659" s="70" t="s">
        <v>1229</v>
      </c>
      <c r="C659" s="71" t="s">
        <v>1230</v>
      </c>
      <c r="D659" s="91"/>
      <c r="E659" s="91"/>
      <c r="F659" s="73" t="str">
        <f t="shared" si="162"/>
        <v>-</v>
      </c>
    </row>
    <row r="660" spans="1:7" ht="24" x14ac:dyDescent="0.2">
      <c r="A660" s="92" t="s">
        <v>1231</v>
      </c>
      <c r="B660" s="93" t="s">
        <v>1232</v>
      </c>
      <c r="C660" s="94" t="s">
        <v>1233</v>
      </c>
      <c r="D660" s="76"/>
      <c r="E660" s="76"/>
      <c r="F660" s="73" t="str">
        <f t="shared" si="162"/>
        <v>-</v>
      </c>
    </row>
    <row r="661" spans="1:7" ht="12.75" customHeight="1" x14ac:dyDescent="0.2">
      <c r="A661" s="69">
        <v>61315</v>
      </c>
      <c r="B661" s="70" t="s">
        <v>1234</v>
      </c>
      <c r="C661" s="71" t="s">
        <v>1235</v>
      </c>
      <c r="D661" s="76"/>
      <c r="E661" s="76"/>
      <c r="F661" s="73" t="str">
        <f t="shared" si="162"/>
        <v>-</v>
      </c>
    </row>
    <row r="662" spans="1:7" ht="12.75" customHeight="1" x14ac:dyDescent="0.2">
      <c r="A662" s="135">
        <v>61316</v>
      </c>
      <c r="B662" s="75" t="s">
        <v>1236</v>
      </c>
      <c r="C662" s="227" t="s">
        <v>1237</v>
      </c>
      <c r="D662" s="139"/>
      <c r="E662" s="139"/>
      <c r="F662" s="138" t="str">
        <f t="shared" si="162"/>
        <v>-</v>
      </c>
      <c r="G662" s="74"/>
    </row>
    <row r="663" spans="1:7" ht="12.75" customHeight="1" x14ac:dyDescent="0.2">
      <c r="A663" s="135" t="s">
        <v>1238</v>
      </c>
      <c r="B663" s="75" t="s">
        <v>1239</v>
      </c>
      <c r="C663" s="227" t="s">
        <v>1238</v>
      </c>
      <c r="D663" s="139"/>
      <c r="E663" s="139"/>
      <c r="F663" s="138" t="str">
        <f t="shared" si="162"/>
        <v>-</v>
      </c>
      <c r="G663" s="74"/>
    </row>
    <row r="664" spans="1:7" ht="12.75" customHeight="1" x14ac:dyDescent="0.2">
      <c r="A664" s="135">
        <v>61451</v>
      </c>
      <c r="B664" s="75" t="s">
        <v>1240</v>
      </c>
      <c r="C664" s="227" t="s">
        <v>1241</v>
      </c>
      <c r="D664" s="139"/>
      <c r="E664" s="139"/>
      <c r="F664" s="138" t="str">
        <f t="shared" si="162"/>
        <v>-</v>
      </c>
    </row>
    <row r="665" spans="1:7" ht="12.75" customHeight="1" x14ac:dyDescent="0.2">
      <c r="A665" s="135" t="s">
        <v>1242</v>
      </c>
      <c r="B665" s="75" t="s">
        <v>1243</v>
      </c>
      <c r="C665" s="227" t="s">
        <v>1242</v>
      </c>
      <c r="D665" s="139"/>
      <c r="E665" s="139"/>
      <c r="F665" s="138" t="str">
        <f t="shared" si="162"/>
        <v>-</v>
      </c>
      <c r="G665" s="74"/>
    </row>
    <row r="666" spans="1:7" ht="12.75" customHeight="1" x14ac:dyDescent="0.2">
      <c r="A666" s="135">
        <v>61453</v>
      </c>
      <c r="B666" s="75" t="s">
        <v>1244</v>
      </c>
      <c r="C666" s="227" t="s">
        <v>1245</v>
      </c>
      <c r="D666" s="139"/>
      <c r="E666" s="139"/>
      <c r="F666" s="138" t="str">
        <f t="shared" si="162"/>
        <v>-</v>
      </c>
    </row>
    <row r="667" spans="1:7" ht="12.75" customHeight="1" x14ac:dyDescent="0.2">
      <c r="A667" s="135" t="s">
        <v>1246</v>
      </c>
      <c r="B667" s="75" t="s">
        <v>1247</v>
      </c>
      <c r="C667" s="227" t="s">
        <v>1246</v>
      </c>
      <c r="D667" s="139"/>
      <c r="E667" s="139"/>
      <c r="F667" s="138" t="str">
        <f t="shared" si="162"/>
        <v>-</v>
      </c>
      <c r="G667" s="74"/>
    </row>
    <row r="668" spans="1:7" ht="12.75" customHeight="1" x14ac:dyDescent="0.2">
      <c r="A668" s="135">
        <v>63311</v>
      </c>
      <c r="B668" s="75" t="s">
        <v>1248</v>
      </c>
      <c r="C668" s="227" t="s">
        <v>1249</v>
      </c>
      <c r="D668" s="139"/>
      <c r="E668" s="139"/>
      <c r="F668" s="138" t="str">
        <f t="shared" si="162"/>
        <v>-</v>
      </c>
    </row>
    <row r="669" spans="1:7" ht="12.75" customHeight="1" x14ac:dyDescent="0.2">
      <c r="A669" s="69">
        <v>63312</v>
      </c>
      <c r="B669" s="70" t="s">
        <v>1250</v>
      </c>
      <c r="C669" s="71" t="s">
        <v>1251</v>
      </c>
      <c r="D669" s="76"/>
      <c r="E669" s="76"/>
      <c r="F669" s="73" t="str">
        <f t="shared" si="162"/>
        <v>-</v>
      </c>
    </row>
    <row r="670" spans="1:7" ht="12.75" customHeight="1" x14ac:dyDescent="0.2">
      <c r="A670" s="69">
        <v>63313</v>
      </c>
      <c r="B670" s="70" t="s">
        <v>1252</v>
      </c>
      <c r="C670" s="71" t="s">
        <v>1253</v>
      </c>
      <c r="D670" s="76"/>
      <c r="E670" s="76"/>
      <c r="F670" s="73" t="str">
        <f t="shared" si="162"/>
        <v>-</v>
      </c>
    </row>
    <row r="671" spans="1:7" ht="12.75" customHeight="1" x14ac:dyDescent="0.2">
      <c r="A671" s="69">
        <v>63314</v>
      </c>
      <c r="B671" s="70" t="s">
        <v>1254</v>
      </c>
      <c r="C671" s="71" t="s">
        <v>1255</v>
      </c>
      <c r="D671" s="76"/>
      <c r="E671" s="76"/>
      <c r="F671" s="73" t="str">
        <f t="shared" si="162"/>
        <v>-</v>
      </c>
    </row>
    <row r="672" spans="1:7" ht="12.75" customHeight="1" x14ac:dyDescent="0.2">
      <c r="A672" s="69">
        <v>63321</v>
      </c>
      <c r="B672" s="70" t="s">
        <v>1256</v>
      </c>
      <c r="C672" s="71" t="s">
        <v>1257</v>
      </c>
      <c r="D672" s="76"/>
      <c r="E672" s="76"/>
      <c r="F672" s="73" t="str">
        <f t="shared" si="162"/>
        <v>-</v>
      </c>
    </row>
    <row r="673" spans="1:7" ht="12.75" customHeight="1" x14ac:dyDescent="0.2">
      <c r="A673" s="69">
        <v>63322</v>
      </c>
      <c r="B673" s="70" t="s">
        <v>1258</v>
      </c>
      <c r="C673" s="71" t="s">
        <v>1259</v>
      </c>
      <c r="D673" s="76"/>
      <c r="E673" s="76"/>
      <c r="F673" s="73" t="str">
        <f t="shared" si="162"/>
        <v>-</v>
      </c>
    </row>
    <row r="674" spans="1:7" ht="12.75" customHeight="1" x14ac:dyDescent="0.2">
      <c r="A674" s="69">
        <v>63323</v>
      </c>
      <c r="B674" s="70" t="s">
        <v>1260</v>
      </c>
      <c r="C674" s="71" t="s">
        <v>1261</v>
      </c>
      <c r="D674" s="76"/>
      <c r="E674" s="76"/>
      <c r="F674" s="73" t="str">
        <f t="shared" si="162"/>
        <v>-</v>
      </c>
    </row>
    <row r="675" spans="1:7" ht="12.75" customHeight="1" x14ac:dyDescent="0.2">
      <c r="A675" s="69">
        <v>63324</v>
      </c>
      <c r="B675" s="70" t="s">
        <v>1262</v>
      </c>
      <c r="C675" s="71" t="s">
        <v>1263</v>
      </c>
      <c r="D675" s="76"/>
      <c r="E675" s="76"/>
      <c r="F675" s="73" t="str">
        <f t="shared" si="162"/>
        <v>-</v>
      </c>
    </row>
    <row r="676" spans="1:7" ht="12.75" customHeight="1" x14ac:dyDescent="0.2">
      <c r="A676" s="69">
        <v>63414</v>
      </c>
      <c r="B676" s="70" t="s">
        <v>1264</v>
      </c>
      <c r="C676" s="71" t="s">
        <v>1265</v>
      </c>
      <c r="D676" s="76"/>
      <c r="E676" s="76"/>
      <c r="F676" s="73" t="str">
        <f t="shared" si="162"/>
        <v>-</v>
      </c>
    </row>
    <row r="677" spans="1:7" ht="12.75" customHeight="1" x14ac:dyDescent="0.2">
      <c r="A677" s="69">
        <v>63415</v>
      </c>
      <c r="B677" s="75" t="s">
        <v>1266</v>
      </c>
      <c r="C677" s="71" t="s">
        <v>1267</v>
      </c>
      <c r="D677" s="76"/>
      <c r="E677" s="76"/>
      <c r="F677" s="73" t="str">
        <f t="shared" si="162"/>
        <v>-</v>
      </c>
    </row>
    <row r="678" spans="1:7" ht="12" x14ac:dyDescent="0.2">
      <c r="A678" s="69">
        <v>63416</v>
      </c>
      <c r="B678" s="79" t="s">
        <v>2820</v>
      </c>
      <c r="C678" s="71" t="s">
        <v>1268</v>
      </c>
      <c r="D678" s="76"/>
      <c r="E678" s="76"/>
      <c r="F678" s="73" t="str">
        <f t="shared" si="162"/>
        <v>-</v>
      </c>
      <c r="G678" s="74"/>
    </row>
    <row r="679" spans="1:7" ht="12.75" customHeight="1" x14ac:dyDescent="0.2">
      <c r="A679" s="69">
        <v>63424</v>
      </c>
      <c r="B679" s="75" t="s">
        <v>1269</v>
      </c>
      <c r="C679" s="71" t="s">
        <v>1270</v>
      </c>
      <c r="D679" s="76"/>
      <c r="E679" s="76"/>
      <c r="F679" s="73" t="str">
        <f t="shared" si="162"/>
        <v>-</v>
      </c>
    </row>
    <row r="680" spans="1:7" ht="12.75" customHeight="1" x14ac:dyDescent="0.2">
      <c r="A680" s="69">
        <v>63425</v>
      </c>
      <c r="B680" s="75" t="s">
        <v>1271</v>
      </c>
      <c r="C680" s="71" t="s">
        <v>1272</v>
      </c>
      <c r="D680" s="76"/>
      <c r="E680" s="76"/>
      <c r="F680" s="73" t="str">
        <f t="shared" si="162"/>
        <v>-</v>
      </c>
    </row>
    <row r="681" spans="1:7" ht="12" x14ac:dyDescent="0.2">
      <c r="A681" s="69">
        <v>63426</v>
      </c>
      <c r="B681" s="79" t="s">
        <v>2821</v>
      </c>
      <c r="C681" s="71" t="s">
        <v>1273</v>
      </c>
      <c r="D681" s="76"/>
      <c r="E681" s="76"/>
      <c r="F681" s="73" t="str">
        <f t="shared" si="162"/>
        <v>-</v>
      </c>
      <c r="G681" s="74"/>
    </row>
    <row r="682" spans="1:7" ht="24" x14ac:dyDescent="0.2">
      <c r="A682" s="69">
        <v>63612</v>
      </c>
      <c r="B682" s="79" t="s">
        <v>1274</v>
      </c>
      <c r="C682" s="71" t="s">
        <v>1275</v>
      </c>
      <c r="D682" s="76"/>
      <c r="E682" s="76"/>
      <c r="F682" s="73" t="str">
        <f t="shared" si="162"/>
        <v>-</v>
      </c>
    </row>
    <row r="683" spans="1:7" ht="24" x14ac:dyDescent="0.2">
      <c r="A683" s="69">
        <v>63613</v>
      </c>
      <c r="B683" s="79" t="s">
        <v>1276</v>
      </c>
      <c r="C683" s="71" t="s">
        <v>1277</v>
      </c>
      <c r="D683" s="76"/>
      <c r="E683" s="76"/>
      <c r="F683" s="73" t="str">
        <f t="shared" si="162"/>
        <v>-</v>
      </c>
    </row>
    <row r="684" spans="1:7" ht="24" x14ac:dyDescent="0.2">
      <c r="A684" s="69">
        <v>63622</v>
      </c>
      <c r="B684" s="77" t="s">
        <v>1278</v>
      </c>
      <c r="C684" s="71" t="s">
        <v>1279</v>
      </c>
      <c r="D684" s="76"/>
      <c r="E684" s="76"/>
      <c r="F684" s="73" t="str">
        <f t="shared" si="162"/>
        <v>-</v>
      </c>
    </row>
    <row r="685" spans="1:7" ht="24" x14ac:dyDescent="0.2">
      <c r="A685" s="69">
        <v>63623</v>
      </c>
      <c r="B685" s="77" t="s">
        <v>1280</v>
      </c>
      <c r="C685" s="71" t="s">
        <v>1281</v>
      </c>
      <c r="D685" s="76"/>
      <c r="E685" s="76"/>
      <c r="F685" s="73" t="str">
        <f t="shared" si="162"/>
        <v>-</v>
      </c>
    </row>
    <row r="686" spans="1:7" ht="12.75" customHeight="1" x14ac:dyDescent="0.2">
      <c r="A686" s="69">
        <v>63711</v>
      </c>
      <c r="B686" s="77" t="s">
        <v>1282</v>
      </c>
      <c r="C686" s="71">
        <v>63711</v>
      </c>
      <c r="D686" s="76"/>
      <c r="E686" s="76"/>
      <c r="F686" s="73" t="str">
        <f t="shared" si="162"/>
        <v>-</v>
      </c>
    </row>
    <row r="687" spans="1:7" ht="12.75" customHeight="1" x14ac:dyDescent="0.2">
      <c r="A687" s="69">
        <v>63712</v>
      </c>
      <c r="B687" s="77" t="s">
        <v>1283</v>
      </c>
      <c r="C687" s="71">
        <v>63712</v>
      </c>
      <c r="D687" s="76"/>
      <c r="E687" s="76"/>
      <c r="F687" s="73" t="str">
        <f t="shared" si="162"/>
        <v>-</v>
      </c>
    </row>
    <row r="688" spans="1:7" ht="12.75" customHeight="1" x14ac:dyDescent="0.2">
      <c r="A688" s="69">
        <v>63713</v>
      </c>
      <c r="B688" s="77" t="s">
        <v>1284</v>
      </c>
      <c r="C688" s="71">
        <v>63713</v>
      </c>
      <c r="D688" s="76"/>
      <c r="E688" s="76"/>
      <c r="F688" s="73" t="str">
        <f t="shared" si="162"/>
        <v>-</v>
      </c>
    </row>
    <row r="689" spans="1:7" ht="12.75" customHeight="1" x14ac:dyDescent="0.2">
      <c r="A689" s="69">
        <v>63714</v>
      </c>
      <c r="B689" s="77" t="s">
        <v>1285</v>
      </c>
      <c r="C689" s="71">
        <v>63714</v>
      </c>
      <c r="D689" s="76"/>
      <c r="E689" s="76"/>
      <c r="F689" s="73" t="str">
        <f t="shared" si="162"/>
        <v>-</v>
      </c>
    </row>
    <row r="690" spans="1:7" ht="12.75" customHeight="1" x14ac:dyDescent="0.2">
      <c r="A690" s="69">
        <v>63715</v>
      </c>
      <c r="B690" s="77" t="s">
        <v>1286</v>
      </c>
      <c r="C690" s="71">
        <v>63715</v>
      </c>
      <c r="D690" s="76"/>
      <c r="E690" s="76"/>
      <c r="F690" s="73" t="str">
        <f t="shared" si="162"/>
        <v>-</v>
      </c>
    </row>
    <row r="691" spans="1:7" ht="24" x14ac:dyDescent="0.2">
      <c r="A691" s="69">
        <v>63716</v>
      </c>
      <c r="B691" s="77" t="s">
        <v>1287</v>
      </c>
      <c r="C691" s="71">
        <v>63716</v>
      </c>
      <c r="D691" s="76"/>
      <c r="E691" s="76"/>
      <c r="F691" s="73" t="str">
        <f t="shared" si="162"/>
        <v>-</v>
      </c>
    </row>
    <row r="692" spans="1:7" s="114" customFormat="1" ht="12.75" customHeight="1" x14ac:dyDescent="0.2">
      <c r="A692" s="135">
        <v>63717</v>
      </c>
      <c r="B692" s="79" t="s">
        <v>2823</v>
      </c>
      <c r="C692" s="227">
        <v>63717</v>
      </c>
      <c r="D692" s="139"/>
      <c r="E692" s="139"/>
      <c r="F692" s="138" t="str">
        <f t="shared" si="162"/>
        <v>-</v>
      </c>
    </row>
    <row r="693" spans="1:7" ht="24" x14ac:dyDescent="0.2">
      <c r="A693" s="69">
        <v>63721</v>
      </c>
      <c r="B693" s="77" t="s">
        <v>1288</v>
      </c>
      <c r="C693" s="71">
        <v>63721</v>
      </c>
      <c r="D693" s="76"/>
      <c r="E693" s="76"/>
      <c r="F693" s="73" t="str">
        <f t="shared" si="162"/>
        <v>-</v>
      </c>
    </row>
    <row r="694" spans="1:7" ht="24" x14ac:dyDescent="0.2">
      <c r="A694" s="69">
        <v>63722</v>
      </c>
      <c r="B694" s="79" t="s">
        <v>2822</v>
      </c>
      <c r="C694" s="71">
        <v>63722</v>
      </c>
      <c r="D694" s="76"/>
      <c r="E694" s="76"/>
      <c r="F694" s="73" t="str">
        <f t="shared" si="162"/>
        <v>-</v>
      </c>
      <c r="G694" s="74"/>
    </row>
    <row r="695" spans="1:7" ht="12.75" customHeight="1" x14ac:dyDescent="0.2">
      <c r="A695" s="69">
        <v>63723</v>
      </c>
      <c r="B695" s="77" t="s">
        <v>1289</v>
      </c>
      <c r="C695" s="71">
        <v>63723</v>
      </c>
      <c r="D695" s="76"/>
      <c r="E695" s="76"/>
      <c r="F695" s="73" t="str">
        <f t="shared" si="162"/>
        <v>-</v>
      </c>
    </row>
    <row r="696" spans="1:7" ht="12.75" customHeight="1" x14ac:dyDescent="0.2">
      <c r="A696" s="69">
        <v>63724</v>
      </c>
      <c r="B696" s="77" t="s">
        <v>1290</v>
      </c>
      <c r="C696" s="71">
        <v>63724</v>
      </c>
      <c r="D696" s="76"/>
      <c r="E696" s="76"/>
      <c r="F696" s="73" t="str">
        <f t="shared" si="162"/>
        <v>-</v>
      </c>
    </row>
    <row r="697" spans="1:7" ht="12.75" customHeight="1" x14ac:dyDescent="0.2">
      <c r="A697" s="69">
        <v>63725</v>
      </c>
      <c r="B697" s="77" t="s">
        <v>1291</v>
      </c>
      <c r="C697" s="71">
        <v>63725</v>
      </c>
      <c r="D697" s="76"/>
      <c r="E697" s="76"/>
      <c r="F697" s="73" t="str">
        <f t="shared" si="162"/>
        <v>-</v>
      </c>
    </row>
    <row r="698" spans="1:7" ht="12.75" customHeight="1" x14ac:dyDescent="0.2">
      <c r="A698" s="69">
        <v>63726</v>
      </c>
      <c r="B698" s="77" t="s">
        <v>1292</v>
      </c>
      <c r="C698" s="71">
        <v>63726</v>
      </c>
      <c r="D698" s="76"/>
      <c r="E698" s="76"/>
      <c r="F698" s="73" t="str">
        <f t="shared" si="162"/>
        <v>-</v>
      </c>
    </row>
    <row r="699" spans="1:7" ht="24" x14ac:dyDescent="0.2">
      <c r="A699" s="69">
        <v>63727</v>
      </c>
      <c r="B699" s="77" t="s">
        <v>1293</v>
      </c>
      <c r="C699" s="71">
        <v>63727</v>
      </c>
      <c r="D699" s="76"/>
      <c r="E699" s="76"/>
      <c r="F699" s="73" t="str">
        <f t="shared" si="162"/>
        <v>-</v>
      </c>
    </row>
    <row r="700" spans="1:7" ht="24" x14ac:dyDescent="0.2">
      <c r="A700" s="69">
        <v>63728</v>
      </c>
      <c r="B700" s="79" t="s">
        <v>2824</v>
      </c>
      <c r="C700" s="71">
        <v>63728</v>
      </c>
      <c r="D700" s="76"/>
      <c r="E700" s="76"/>
      <c r="F700" s="73" t="str">
        <f t="shared" si="162"/>
        <v>-</v>
      </c>
      <c r="G700" s="74"/>
    </row>
    <row r="701" spans="1:7" ht="12.75" customHeight="1" x14ac:dyDescent="0.2">
      <c r="A701" s="69">
        <v>63811</v>
      </c>
      <c r="B701" s="77" t="s">
        <v>1294</v>
      </c>
      <c r="C701" s="71" t="s">
        <v>1295</v>
      </c>
      <c r="D701" s="76"/>
      <c r="E701" s="76"/>
      <c r="F701" s="73" t="str">
        <f t="shared" si="162"/>
        <v>-</v>
      </c>
    </row>
    <row r="702" spans="1:7" ht="12.75" customHeight="1" x14ac:dyDescent="0.2">
      <c r="A702" s="69">
        <v>63812</v>
      </c>
      <c r="B702" s="77" t="s">
        <v>1296</v>
      </c>
      <c r="C702" s="71" t="s">
        <v>1297</v>
      </c>
      <c r="D702" s="76"/>
      <c r="E702" s="76"/>
      <c r="F702" s="73" t="str">
        <f t="shared" si="162"/>
        <v>-</v>
      </c>
    </row>
    <row r="703" spans="1:7" ht="24" x14ac:dyDescent="0.2">
      <c r="A703" s="69" t="s">
        <v>1298</v>
      </c>
      <c r="B703" s="77" t="s">
        <v>1299</v>
      </c>
      <c r="C703" s="71" t="s">
        <v>1298</v>
      </c>
      <c r="D703" s="76"/>
      <c r="E703" s="76"/>
      <c r="F703" s="73" t="str">
        <f t="shared" si="162"/>
        <v>-</v>
      </c>
    </row>
    <row r="704" spans="1:7" ht="24" x14ac:dyDescent="0.2">
      <c r="A704" s="69" t="s">
        <v>1300</v>
      </c>
      <c r="B704" s="77" t="s">
        <v>1301</v>
      </c>
      <c r="C704" s="71" t="s">
        <v>1300</v>
      </c>
      <c r="D704" s="76"/>
      <c r="E704" s="76"/>
      <c r="F704" s="73" t="str">
        <f t="shared" si="162"/>
        <v>-</v>
      </c>
    </row>
    <row r="705" spans="1:7" ht="12.75" customHeight="1" x14ac:dyDescent="0.2">
      <c r="A705" s="69">
        <v>63821</v>
      </c>
      <c r="B705" s="77" t="s">
        <v>1302</v>
      </c>
      <c r="C705" s="71" t="s">
        <v>1303</v>
      </c>
      <c r="D705" s="76"/>
      <c r="E705" s="76"/>
      <c r="F705" s="73" t="str">
        <f t="shared" si="162"/>
        <v>-</v>
      </c>
    </row>
    <row r="706" spans="1:7" ht="12.75" customHeight="1" x14ac:dyDescent="0.2">
      <c r="A706" s="69">
        <v>63822</v>
      </c>
      <c r="B706" s="77" t="s">
        <v>1304</v>
      </c>
      <c r="C706" s="71" t="s">
        <v>1305</v>
      </c>
      <c r="D706" s="76"/>
      <c r="E706" s="76"/>
      <c r="F706" s="73" t="str">
        <f t="shared" si="162"/>
        <v>-</v>
      </c>
    </row>
    <row r="707" spans="1:7" ht="24" x14ac:dyDescent="0.2">
      <c r="A707" s="69" t="s">
        <v>1306</v>
      </c>
      <c r="B707" s="77" t="s">
        <v>1307</v>
      </c>
      <c r="C707" s="71" t="s">
        <v>1306</v>
      </c>
      <c r="D707" s="76"/>
      <c r="E707" s="76"/>
      <c r="F707" s="73" t="str">
        <f t="shared" si="162"/>
        <v>-</v>
      </c>
    </row>
    <row r="708" spans="1:7" ht="24" x14ac:dyDescent="0.2">
      <c r="A708" s="135" t="s">
        <v>1308</v>
      </c>
      <c r="B708" s="79" t="s">
        <v>1309</v>
      </c>
      <c r="C708" s="227" t="s">
        <v>1308</v>
      </c>
      <c r="D708" s="139"/>
      <c r="E708" s="139"/>
      <c r="F708" s="138" t="str">
        <f t="shared" si="162"/>
        <v>-</v>
      </c>
    </row>
    <row r="709" spans="1:7" ht="12.75" customHeight="1" x14ac:dyDescent="0.2">
      <c r="A709" s="135">
        <v>64191</v>
      </c>
      <c r="B709" s="75" t="s">
        <v>1310</v>
      </c>
      <c r="C709" s="227" t="s">
        <v>1311</v>
      </c>
      <c r="D709" s="139"/>
      <c r="E709" s="139"/>
      <c r="F709" s="138" t="str">
        <f t="shared" si="162"/>
        <v>-</v>
      </c>
    </row>
    <row r="710" spans="1:7" ht="12.75" customHeight="1" x14ac:dyDescent="0.2">
      <c r="A710" s="135" t="s">
        <v>1312</v>
      </c>
      <c r="B710" s="75" t="s">
        <v>1313</v>
      </c>
      <c r="C710" s="227" t="s">
        <v>1312</v>
      </c>
      <c r="D710" s="139"/>
      <c r="E710" s="139"/>
      <c r="F710" s="138" t="str">
        <f t="shared" si="162"/>
        <v>-</v>
      </c>
      <c r="G710" s="74"/>
    </row>
    <row r="711" spans="1:7" ht="12.75" customHeight="1" x14ac:dyDescent="0.2">
      <c r="A711" s="135" t="s">
        <v>1314</v>
      </c>
      <c r="B711" s="75" t="s">
        <v>1315</v>
      </c>
      <c r="C711" s="227" t="s">
        <v>1314</v>
      </c>
      <c r="D711" s="139"/>
      <c r="E711" s="139"/>
      <c r="F711" s="138" t="str">
        <f t="shared" si="162"/>
        <v>-</v>
      </c>
      <c r="G711" s="74"/>
    </row>
    <row r="712" spans="1:7" ht="24" x14ac:dyDescent="0.2">
      <c r="A712" s="135" t="s">
        <v>1316</v>
      </c>
      <c r="B712" s="75" t="s">
        <v>1317</v>
      </c>
      <c r="C712" s="227" t="s">
        <v>1316</v>
      </c>
      <c r="D712" s="139"/>
      <c r="E712" s="139"/>
      <c r="F712" s="138" t="str">
        <f t="shared" si="162"/>
        <v>-</v>
      </c>
      <c r="G712" s="74"/>
    </row>
    <row r="713" spans="1:7" ht="12" x14ac:dyDescent="0.2">
      <c r="A713" s="135" t="s">
        <v>1318</v>
      </c>
      <c r="B713" s="75" t="s">
        <v>1319</v>
      </c>
      <c r="C713" s="227" t="s">
        <v>1318</v>
      </c>
      <c r="D713" s="139"/>
      <c r="E713" s="139"/>
      <c r="F713" s="138" t="str">
        <f t="shared" si="162"/>
        <v>-</v>
      </c>
      <c r="G713" s="74"/>
    </row>
    <row r="714" spans="1:7" ht="12.75" customHeight="1" x14ac:dyDescent="0.2">
      <c r="A714" s="135">
        <v>64371</v>
      </c>
      <c r="B714" s="75" t="s">
        <v>1320</v>
      </c>
      <c r="C714" s="227" t="s">
        <v>1321</v>
      </c>
      <c r="D714" s="139"/>
      <c r="E714" s="139"/>
      <c r="F714" s="138" t="str">
        <f t="shared" si="162"/>
        <v>-</v>
      </c>
    </row>
    <row r="715" spans="1:7" ht="12.75" customHeight="1" x14ac:dyDescent="0.2">
      <c r="A715" s="135">
        <v>64372</v>
      </c>
      <c r="B715" s="75" t="s">
        <v>1322</v>
      </c>
      <c r="C715" s="227" t="s">
        <v>1323</v>
      </c>
      <c r="D715" s="139"/>
      <c r="E715" s="139"/>
      <c r="F715" s="138" t="str">
        <f t="shared" si="162"/>
        <v>-</v>
      </c>
    </row>
    <row r="716" spans="1:7" ht="12.75" customHeight="1" x14ac:dyDescent="0.2">
      <c r="A716" s="135">
        <v>64373</v>
      </c>
      <c r="B716" s="75" t="s">
        <v>1324</v>
      </c>
      <c r="C716" s="227" t="s">
        <v>1325</v>
      </c>
      <c r="D716" s="139"/>
      <c r="E716" s="139"/>
      <c r="F716" s="138" t="str">
        <f t="shared" si="162"/>
        <v>-</v>
      </c>
    </row>
    <row r="717" spans="1:7" ht="12.75" customHeight="1" x14ac:dyDescent="0.2">
      <c r="A717" s="69">
        <v>64374</v>
      </c>
      <c r="B717" s="70" t="s">
        <v>1326</v>
      </c>
      <c r="C717" s="71" t="s">
        <v>1327</v>
      </c>
      <c r="D717" s="76"/>
      <c r="E717" s="76"/>
      <c r="F717" s="73" t="str">
        <f t="shared" si="162"/>
        <v>-</v>
      </c>
    </row>
    <row r="718" spans="1:7" ht="12.75" customHeight="1" x14ac:dyDescent="0.2">
      <c r="A718" s="69">
        <v>64375</v>
      </c>
      <c r="B718" s="70" t="s">
        <v>1328</v>
      </c>
      <c r="C718" s="71" t="s">
        <v>1329</v>
      </c>
      <c r="D718" s="76"/>
      <c r="E718" s="76"/>
      <c r="F718" s="73" t="str">
        <f t="shared" si="162"/>
        <v>-</v>
      </c>
    </row>
    <row r="719" spans="1:7" ht="24" x14ac:dyDescent="0.2">
      <c r="A719" s="69">
        <v>64376</v>
      </c>
      <c r="B719" s="77" t="s">
        <v>1330</v>
      </c>
      <c r="C719" s="71" t="s">
        <v>1331</v>
      </c>
      <c r="D719" s="76"/>
      <c r="E719" s="76"/>
      <c r="F719" s="73" t="str">
        <f t="shared" si="162"/>
        <v>-</v>
      </c>
    </row>
    <row r="720" spans="1:7" ht="12.75" customHeight="1" x14ac:dyDescent="0.2">
      <c r="A720" s="69">
        <v>64377</v>
      </c>
      <c r="B720" s="75" t="s">
        <v>2825</v>
      </c>
      <c r="C720" s="71" t="s">
        <v>1332</v>
      </c>
      <c r="D720" s="76"/>
      <c r="E720" s="76"/>
      <c r="F720" s="73" t="str">
        <f t="shared" si="162"/>
        <v>-</v>
      </c>
      <c r="G720" s="74"/>
    </row>
    <row r="721" spans="1:7" ht="12" x14ac:dyDescent="0.2">
      <c r="A721" s="135" t="s">
        <v>1333</v>
      </c>
      <c r="B721" s="75" t="s">
        <v>1334</v>
      </c>
      <c r="C721" s="227" t="s">
        <v>1333</v>
      </c>
      <c r="D721" s="139"/>
      <c r="E721" s="139"/>
      <c r="F721" s="138" t="str">
        <f t="shared" si="162"/>
        <v>-</v>
      </c>
      <c r="G721" s="74"/>
    </row>
    <row r="722" spans="1:7" ht="12" x14ac:dyDescent="0.2">
      <c r="A722" s="135" t="s">
        <v>1335</v>
      </c>
      <c r="B722" s="75" t="s">
        <v>1336</v>
      </c>
      <c r="C722" s="227" t="s">
        <v>1335</v>
      </c>
      <c r="D722" s="139"/>
      <c r="E722" s="139"/>
      <c r="F722" s="138" t="str">
        <f t="shared" si="162"/>
        <v>-</v>
      </c>
      <c r="G722" s="74"/>
    </row>
    <row r="723" spans="1:7" ht="12.75" customHeight="1" x14ac:dyDescent="0.2">
      <c r="A723" s="135">
        <v>65264</v>
      </c>
      <c r="B723" s="75" t="s">
        <v>1337</v>
      </c>
      <c r="C723" s="227" t="s">
        <v>1338</v>
      </c>
      <c r="D723" s="139"/>
      <c r="E723" s="139"/>
      <c r="F723" s="138" t="str">
        <f t="shared" si="162"/>
        <v>-</v>
      </c>
    </row>
    <row r="724" spans="1:7" ht="12.75" customHeight="1" x14ac:dyDescent="0.2">
      <c r="A724" s="135">
        <v>65265</v>
      </c>
      <c r="B724" s="75" t="s">
        <v>1339</v>
      </c>
      <c r="C724" s="227" t="s">
        <v>1340</v>
      </c>
      <c r="D724" s="139"/>
      <c r="E724" s="139"/>
      <c r="F724" s="138" t="str">
        <f t="shared" si="162"/>
        <v>-</v>
      </c>
    </row>
    <row r="725" spans="1:7" ht="12.75" customHeight="1" x14ac:dyDescent="0.2">
      <c r="A725" s="69" t="s">
        <v>1341</v>
      </c>
      <c r="B725" s="70" t="s">
        <v>1342</v>
      </c>
      <c r="C725" s="71" t="s">
        <v>1341</v>
      </c>
      <c r="D725" s="76"/>
      <c r="E725" s="76"/>
      <c r="F725" s="73" t="str">
        <f t="shared" si="162"/>
        <v>-</v>
      </c>
    </row>
    <row r="726" spans="1:7" ht="24" x14ac:dyDescent="0.2">
      <c r="A726" s="69">
        <v>66341</v>
      </c>
      <c r="B726" s="70" t="s">
        <v>1343</v>
      </c>
      <c r="C726" s="71">
        <v>66341</v>
      </c>
      <c r="D726" s="76"/>
      <c r="E726" s="76"/>
      <c r="F726" s="73" t="str">
        <f t="shared" si="162"/>
        <v>-</v>
      </c>
    </row>
    <row r="727" spans="1:7" ht="24" x14ac:dyDescent="0.2">
      <c r="A727" s="69">
        <v>66342</v>
      </c>
      <c r="B727" s="70" t="s">
        <v>1344</v>
      </c>
      <c r="C727" s="71">
        <v>66342</v>
      </c>
      <c r="D727" s="76"/>
      <c r="E727" s="76"/>
      <c r="F727" s="73" t="str">
        <f t="shared" si="162"/>
        <v>-</v>
      </c>
    </row>
    <row r="728" spans="1:7" ht="24" x14ac:dyDescent="0.2">
      <c r="A728" s="135">
        <v>66343</v>
      </c>
      <c r="B728" s="75" t="s">
        <v>1345</v>
      </c>
      <c r="C728" s="227">
        <v>66343</v>
      </c>
      <c r="D728" s="139"/>
      <c r="E728" s="139"/>
      <c r="F728" s="138" t="str">
        <f t="shared" si="162"/>
        <v>-</v>
      </c>
    </row>
    <row r="729" spans="1:7" ht="24" x14ac:dyDescent="0.2">
      <c r="A729" s="135">
        <v>66344</v>
      </c>
      <c r="B729" s="75" t="s">
        <v>1346</v>
      </c>
      <c r="C729" s="227">
        <v>66344</v>
      </c>
      <c r="D729" s="139"/>
      <c r="E729" s="139"/>
      <c r="F729" s="138" t="str">
        <f t="shared" si="162"/>
        <v>-</v>
      </c>
      <c r="G729" s="74"/>
    </row>
    <row r="730" spans="1:7" ht="24" x14ac:dyDescent="0.2">
      <c r="A730" s="135">
        <v>66345</v>
      </c>
      <c r="B730" s="75" t="s">
        <v>1347</v>
      </c>
      <c r="C730" s="227">
        <v>66345</v>
      </c>
      <c r="D730" s="139"/>
      <c r="E730" s="139"/>
      <c r="F730" s="138" t="str">
        <f t="shared" si="162"/>
        <v>-</v>
      </c>
      <c r="G730" s="74"/>
    </row>
    <row r="731" spans="1:7" ht="12.75" customHeight="1" x14ac:dyDescent="0.2">
      <c r="A731" s="135">
        <v>31214</v>
      </c>
      <c r="B731" s="75" t="s">
        <v>1348</v>
      </c>
      <c r="C731" s="227" t="s">
        <v>1349</v>
      </c>
      <c r="D731" s="139"/>
      <c r="E731" s="139"/>
      <c r="F731" s="138" t="str">
        <f t="shared" si="162"/>
        <v>-</v>
      </c>
    </row>
    <row r="732" spans="1:7" ht="12.75" customHeight="1" x14ac:dyDescent="0.2">
      <c r="A732" s="135">
        <v>31215</v>
      </c>
      <c r="B732" s="75" t="s">
        <v>1350</v>
      </c>
      <c r="C732" s="227" t="s">
        <v>1351</v>
      </c>
      <c r="D732" s="139"/>
      <c r="E732" s="139"/>
      <c r="F732" s="138" t="str">
        <f t="shared" si="162"/>
        <v>-</v>
      </c>
    </row>
    <row r="733" spans="1:7" ht="12.75" customHeight="1" x14ac:dyDescent="0.2">
      <c r="A733" s="135">
        <v>32121</v>
      </c>
      <c r="B733" s="75" t="s">
        <v>1352</v>
      </c>
      <c r="C733" s="227" t="s">
        <v>1353</v>
      </c>
      <c r="D733" s="139"/>
      <c r="E733" s="139"/>
      <c r="F733" s="138" t="str">
        <f t="shared" si="162"/>
        <v>-</v>
      </c>
    </row>
    <row r="734" spans="1:7" ht="12.75" customHeight="1" x14ac:dyDescent="0.2">
      <c r="A734" s="135" t="s">
        <v>1354</v>
      </c>
      <c r="B734" s="75" t="s">
        <v>1355</v>
      </c>
      <c r="C734" s="227" t="s">
        <v>1354</v>
      </c>
      <c r="D734" s="139"/>
      <c r="E734" s="139"/>
      <c r="F734" s="138" t="str">
        <f t="shared" si="162"/>
        <v>-</v>
      </c>
    </row>
    <row r="735" spans="1:7" ht="12.75" customHeight="1" x14ac:dyDescent="0.2">
      <c r="A735" s="69" t="s">
        <v>1356</v>
      </c>
      <c r="B735" s="70" t="s">
        <v>1357</v>
      </c>
      <c r="C735" s="71" t="s">
        <v>1356</v>
      </c>
      <c r="D735" s="76"/>
      <c r="E735" s="76"/>
      <c r="F735" s="73" t="str">
        <f t="shared" si="162"/>
        <v>-</v>
      </c>
    </row>
    <row r="736" spans="1:7" ht="12.75" customHeight="1" x14ac:dyDescent="0.2">
      <c r="A736" s="69" t="s">
        <v>1358</v>
      </c>
      <c r="B736" s="70" t="s">
        <v>1359</v>
      </c>
      <c r="C736" s="71" t="s">
        <v>1358</v>
      </c>
      <c r="D736" s="76"/>
      <c r="E736" s="76"/>
      <c r="F736" s="73" t="str">
        <f t="shared" si="162"/>
        <v>-</v>
      </c>
    </row>
    <row r="737" spans="1:6" ht="12.75" customHeight="1" x14ac:dyDescent="0.2">
      <c r="A737" s="69" t="s">
        <v>1360</v>
      </c>
      <c r="B737" s="70" t="s">
        <v>1361</v>
      </c>
      <c r="C737" s="71" t="s">
        <v>1360</v>
      </c>
      <c r="D737" s="76"/>
      <c r="E737" s="76"/>
      <c r="F737" s="73" t="str">
        <f t="shared" si="162"/>
        <v>-</v>
      </c>
    </row>
    <row r="738" spans="1:6" ht="12.75" customHeight="1" x14ac:dyDescent="0.2">
      <c r="A738" s="69" t="s">
        <v>1362</v>
      </c>
      <c r="B738" s="70" t="s">
        <v>1363</v>
      </c>
      <c r="C738" s="71" t="s">
        <v>1362</v>
      </c>
      <c r="D738" s="76"/>
      <c r="E738" s="76"/>
      <c r="F738" s="73" t="str">
        <f t="shared" si="162"/>
        <v>-</v>
      </c>
    </row>
    <row r="739" spans="1:6" ht="12.75" customHeight="1" x14ac:dyDescent="0.2">
      <c r="A739" s="69" t="s">
        <v>1364</v>
      </c>
      <c r="B739" s="70" t="s">
        <v>1365</v>
      </c>
      <c r="C739" s="71" t="s">
        <v>1364</v>
      </c>
      <c r="D739" s="76"/>
      <c r="E739" s="76"/>
      <c r="F739" s="73" t="str">
        <f t="shared" si="162"/>
        <v>-</v>
      </c>
    </row>
    <row r="740" spans="1:6" ht="12.75" customHeight="1" x14ac:dyDescent="0.2">
      <c r="A740" s="69">
        <v>32911</v>
      </c>
      <c r="B740" s="70" t="s">
        <v>1366</v>
      </c>
      <c r="C740" s="71" t="s">
        <v>1367</v>
      </c>
      <c r="D740" s="76"/>
      <c r="E740" s="76"/>
      <c r="F740" s="73" t="str">
        <f t="shared" ref="F740:F994" si="164">IF(D740&lt;&gt;0,IF(E740/D740&gt;=100,"&gt;&gt;100",E740/D740*100),"-")</f>
        <v>-</v>
      </c>
    </row>
    <row r="741" spans="1:6" ht="12.75" customHeight="1" x14ac:dyDescent="0.2">
      <c r="A741" s="135" t="s">
        <v>1368</v>
      </c>
      <c r="B741" s="75" t="s">
        <v>1369</v>
      </c>
      <c r="C741" s="227" t="s">
        <v>1368</v>
      </c>
      <c r="D741" s="139"/>
      <c r="E741" s="139"/>
      <c r="F741" s="138" t="str">
        <f t="shared" si="164"/>
        <v>-</v>
      </c>
    </row>
    <row r="742" spans="1:6" ht="12.75" customHeight="1" x14ac:dyDescent="0.2">
      <c r="A742" s="135" t="s">
        <v>1370</v>
      </c>
      <c r="B742" s="75" t="s">
        <v>1371</v>
      </c>
      <c r="C742" s="227" t="s">
        <v>1370</v>
      </c>
      <c r="D742" s="139"/>
      <c r="E742" s="139"/>
      <c r="F742" s="138" t="str">
        <f t="shared" si="164"/>
        <v>-</v>
      </c>
    </row>
    <row r="743" spans="1:6" ht="12.75" customHeight="1" x14ac:dyDescent="0.2">
      <c r="A743" s="135" t="s">
        <v>1372</v>
      </c>
      <c r="B743" s="75" t="s">
        <v>1373</v>
      </c>
      <c r="C743" s="227" t="s">
        <v>1372</v>
      </c>
      <c r="D743" s="139"/>
      <c r="E743" s="139"/>
      <c r="F743" s="138" t="str">
        <f t="shared" si="164"/>
        <v>-</v>
      </c>
    </row>
    <row r="744" spans="1:6" ht="12.75" customHeight="1" x14ac:dyDescent="0.2">
      <c r="A744" s="135">
        <v>34111</v>
      </c>
      <c r="B744" s="75" t="s">
        <v>1374</v>
      </c>
      <c r="C744" s="227" t="s">
        <v>1375</v>
      </c>
      <c r="D744" s="139"/>
      <c r="E744" s="139"/>
      <c r="F744" s="138" t="str">
        <f t="shared" si="164"/>
        <v>-</v>
      </c>
    </row>
    <row r="745" spans="1:6" ht="12.75" customHeight="1" x14ac:dyDescent="0.2">
      <c r="A745" s="69">
        <v>34112</v>
      </c>
      <c r="B745" s="70" t="s">
        <v>1376</v>
      </c>
      <c r="C745" s="71" t="s">
        <v>1377</v>
      </c>
      <c r="D745" s="76"/>
      <c r="E745" s="76"/>
      <c r="F745" s="73" t="str">
        <f t="shared" si="164"/>
        <v>-</v>
      </c>
    </row>
    <row r="746" spans="1:6" ht="12.75" customHeight="1" x14ac:dyDescent="0.2">
      <c r="A746" s="69">
        <v>34121</v>
      </c>
      <c r="B746" s="70" t="s">
        <v>1378</v>
      </c>
      <c r="C746" s="71" t="s">
        <v>1379</v>
      </c>
      <c r="D746" s="76"/>
      <c r="E746" s="76"/>
      <c r="F746" s="73" t="str">
        <f t="shared" si="164"/>
        <v>-</v>
      </c>
    </row>
    <row r="747" spans="1:6" ht="12.75" customHeight="1" x14ac:dyDescent="0.2">
      <c r="A747" s="69">
        <v>34122</v>
      </c>
      <c r="B747" s="70" t="s">
        <v>1380</v>
      </c>
      <c r="C747" s="71" t="s">
        <v>1381</v>
      </c>
      <c r="D747" s="76"/>
      <c r="E747" s="76"/>
      <c r="F747" s="73" t="str">
        <f t="shared" si="164"/>
        <v>-</v>
      </c>
    </row>
    <row r="748" spans="1:6" ht="12.75" customHeight="1" x14ac:dyDescent="0.2">
      <c r="A748" s="69">
        <v>34131</v>
      </c>
      <c r="B748" s="70" t="s">
        <v>1382</v>
      </c>
      <c r="C748" s="71" t="s">
        <v>1383</v>
      </c>
      <c r="D748" s="76"/>
      <c r="E748" s="76"/>
      <c r="F748" s="73" t="str">
        <f t="shared" si="164"/>
        <v>-</v>
      </c>
    </row>
    <row r="749" spans="1:6" ht="12.75" customHeight="1" x14ac:dyDescent="0.2">
      <c r="A749" s="69">
        <v>34132</v>
      </c>
      <c r="B749" s="70" t="s">
        <v>1384</v>
      </c>
      <c r="C749" s="71" t="s">
        <v>1385</v>
      </c>
      <c r="D749" s="76"/>
      <c r="E749" s="76"/>
      <c r="F749" s="73" t="str">
        <f t="shared" si="164"/>
        <v>-</v>
      </c>
    </row>
    <row r="750" spans="1:6" ht="12.75" customHeight="1" x14ac:dyDescent="0.2">
      <c r="A750" s="69">
        <v>34191</v>
      </c>
      <c r="B750" s="70" t="s">
        <v>1386</v>
      </c>
      <c r="C750" s="71" t="s">
        <v>1387</v>
      </c>
      <c r="D750" s="76"/>
      <c r="E750" s="76"/>
      <c r="F750" s="73" t="str">
        <f t="shared" si="164"/>
        <v>-</v>
      </c>
    </row>
    <row r="751" spans="1:6" ht="12.75" customHeight="1" x14ac:dyDescent="0.2">
      <c r="A751" s="69">
        <v>34192</v>
      </c>
      <c r="B751" s="70" t="s">
        <v>1388</v>
      </c>
      <c r="C751" s="71" t="s">
        <v>1389</v>
      </c>
      <c r="D751" s="76"/>
      <c r="E751" s="76"/>
      <c r="F751" s="73" t="str">
        <f t="shared" si="164"/>
        <v>-</v>
      </c>
    </row>
    <row r="752" spans="1:6" ht="12.75" customHeight="1" x14ac:dyDescent="0.2">
      <c r="A752" s="69">
        <v>34213</v>
      </c>
      <c r="B752" s="70" t="s">
        <v>1390</v>
      </c>
      <c r="C752" s="71" t="s">
        <v>1391</v>
      </c>
      <c r="D752" s="76"/>
      <c r="E752" s="76"/>
      <c r="F752" s="73" t="str">
        <f t="shared" si="164"/>
        <v>-</v>
      </c>
    </row>
    <row r="753" spans="1:6" ht="12.75" customHeight="1" x14ac:dyDescent="0.2">
      <c r="A753" s="69">
        <v>34214</v>
      </c>
      <c r="B753" s="70" t="s">
        <v>1392</v>
      </c>
      <c r="C753" s="71" t="s">
        <v>1393</v>
      </c>
      <c r="D753" s="76"/>
      <c r="E753" s="76"/>
      <c r="F753" s="73" t="str">
        <f t="shared" si="164"/>
        <v>-</v>
      </c>
    </row>
    <row r="754" spans="1:6" ht="12.75" customHeight="1" x14ac:dyDescent="0.2">
      <c r="A754" s="69">
        <v>34215</v>
      </c>
      <c r="B754" s="70" t="s">
        <v>1394</v>
      </c>
      <c r="C754" s="71" t="s">
        <v>1395</v>
      </c>
      <c r="D754" s="76"/>
      <c r="E754" s="76"/>
      <c r="F754" s="73" t="str">
        <f t="shared" si="164"/>
        <v>-</v>
      </c>
    </row>
    <row r="755" spans="1:6" ht="12.75" customHeight="1" x14ac:dyDescent="0.2">
      <c r="A755" s="69">
        <v>34216</v>
      </c>
      <c r="B755" s="70" t="s">
        <v>1396</v>
      </c>
      <c r="C755" s="71" t="s">
        <v>1397</v>
      </c>
      <c r="D755" s="76"/>
      <c r="E755" s="76"/>
      <c r="F755" s="73" t="str">
        <f t="shared" si="164"/>
        <v>-</v>
      </c>
    </row>
    <row r="756" spans="1:6" ht="12.75" customHeight="1" x14ac:dyDescent="0.2">
      <c r="A756" s="69">
        <v>34222</v>
      </c>
      <c r="B756" s="70" t="s">
        <v>1398</v>
      </c>
      <c r="C756" s="71" t="s">
        <v>1399</v>
      </c>
      <c r="D756" s="76"/>
      <c r="E756" s="76"/>
      <c r="F756" s="73" t="str">
        <f t="shared" si="164"/>
        <v>-</v>
      </c>
    </row>
    <row r="757" spans="1:6" ht="12.75" customHeight="1" x14ac:dyDescent="0.2">
      <c r="A757" s="69">
        <v>34223</v>
      </c>
      <c r="B757" s="70" t="s">
        <v>1400</v>
      </c>
      <c r="C757" s="71" t="s">
        <v>1401</v>
      </c>
      <c r="D757" s="76"/>
      <c r="E757" s="76"/>
      <c r="F757" s="73" t="str">
        <f t="shared" si="164"/>
        <v>-</v>
      </c>
    </row>
    <row r="758" spans="1:6" ht="24" x14ac:dyDescent="0.2">
      <c r="A758" s="69">
        <v>34224</v>
      </c>
      <c r="B758" s="70" t="s">
        <v>1402</v>
      </c>
      <c r="C758" s="71" t="s">
        <v>1403</v>
      </c>
      <c r="D758" s="76"/>
      <c r="E758" s="76"/>
      <c r="F758" s="73" t="str">
        <f t="shared" si="164"/>
        <v>-</v>
      </c>
    </row>
    <row r="759" spans="1:6" ht="24" x14ac:dyDescent="0.2">
      <c r="A759" s="69">
        <v>34233</v>
      </c>
      <c r="B759" s="70" t="s">
        <v>1404</v>
      </c>
      <c r="C759" s="71" t="s">
        <v>1405</v>
      </c>
      <c r="D759" s="76"/>
      <c r="E759" s="76"/>
      <c r="F759" s="73" t="str">
        <f t="shared" si="164"/>
        <v>-</v>
      </c>
    </row>
    <row r="760" spans="1:6" ht="24" x14ac:dyDescent="0.2">
      <c r="A760" s="69">
        <v>34234</v>
      </c>
      <c r="B760" s="77" t="s">
        <v>1406</v>
      </c>
      <c r="C760" s="71" t="s">
        <v>1407</v>
      </c>
      <c r="D760" s="76"/>
      <c r="E760" s="76"/>
      <c r="F760" s="73" t="str">
        <f t="shared" si="164"/>
        <v>-</v>
      </c>
    </row>
    <row r="761" spans="1:6" ht="24" x14ac:dyDescent="0.2">
      <c r="A761" s="69">
        <v>34235</v>
      </c>
      <c r="B761" s="77" t="s">
        <v>1408</v>
      </c>
      <c r="C761" s="71" t="s">
        <v>1409</v>
      </c>
      <c r="D761" s="76"/>
      <c r="E761" s="76"/>
      <c r="F761" s="73" t="str">
        <f t="shared" si="164"/>
        <v>-</v>
      </c>
    </row>
    <row r="762" spans="1:6" ht="12.75" customHeight="1" x14ac:dyDescent="0.2">
      <c r="A762" s="69">
        <v>34236</v>
      </c>
      <c r="B762" s="70" t="s">
        <v>1410</v>
      </c>
      <c r="C762" s="71" t="s">
        <v>1411</v>
      </c>
      <c r="D762" s="76"/>
      <c r="E762" s="76"/>
      <c r="F762" s="73" t="str">
        <f t="shared" si="164"/>
        <v>-</v>
      </c>
    </row>
    <row r="763" spans="1:6" ht="12.75" customHeight="1" x14ac:dyDescent="0.2">
      <c r="A763" s="69">
        <v>34237</v>
      </c>
      <c r="B763" s="70" t="s">
        <v>1412</v>
      </c>
      <c r="C763" s="71" t="s">
        <v>1413</v>
      </c>
      <c r="D763" s="76"/>
      <c r="E763" s="76"/>
      <c r="F763" s="73" t="str">
        <f t="shared" si="164"/>
        <v>-</v>
      </c>
    </row>
    <row r="764" spans="1:6" ht="12.75" customHeight="1" x14ac:dyDescent="0.2">
      <c r="A764" s="69">
        <v>34238</v>
      </c>
      <c r="B764" s="70" t="s">
        <v>1414</v>
      </c>
      <c r="C764" s="71" t="s">
        <v>1415</v>
      </c>
      <c r="D764" s="76"/>
      <c r="E764" s="76"/>
      <c r="F764" s="73" t="str">
        <f t="shared" si="164"/>
        <v>-</v>
      </c>
    </row>
    <row r="765" spans="1:6" ht="24" x14ac:dyDescent="0.2">
      <c r="A765" s="69">
        <v>34273</v>
      </c>
      <c r="B765" s="70" t="s">
        <v>1416</v>
      </c>
      <c r="C765" s="71" t="s">
        <v>1417</v>
      </c>
      <c r="D765" s="76"/>
      <c r="E765" s="76"/>
      <c r="F765" s="73" t="str">
        <f t="shared" si="164"/>
        <v>-</v>
      </c>
    </row>
    <row r="766" spans="1:6" ht="12.75" customHeight="1" x14ac:dyDescent="0.2">
      <c r="A766" s="69">
        <v>34274</v>
      </c>
      <c r="B766" s="70" t="s">
        <v>1418</v>
      </c>
      <c r="C766" s="71" t="s">
        <v>1419</v>
      </c>
      <c r="D766" s="76"/>
      <c r="E766" s="76"/>
      <c r="F766" s="73" t="str">
        <f t="shared" si="164"/>
        <v>-</v>
      </c>
    </row>
    <row r="767" spans="1:6" ht="12.75" customHeight="1" x14ac:dyDescent="0.2">
      <c r="A767" s="69">
        <v>34275</v>
      </c>
      <c r="B767" s="70" t="s">
        <v>1420</v>
      </c>
      <c r="C767" s="71" t="s">
        <v>1421</v>
      </c>
      <c r="D767" s="76"/>
      <c r="E767" s="76"/>
      <c r="F767" s="73" t="str">
        <f t="shared" si="164"/>
        <v>-</v>
      </c>
    </row>
    <row r="768" spans="1:6" ht="12.75" customHeight="1" x14ac:dyDescent="0.2">
      <c r="A768" s="69">
        <v>34281</v>
      </c>
      <c r="B768" s="70" t="s">
        <v>1422</v>
      </c>
      <c r="C768" s="71" t="s">
        <v>1423</v>
      </c>
      <c r="D768" s="76"/>
      <c r="E768" s="76"/>
      <c r="F768" s="73" t="str">
        <f t="shared" si="164"/>
        <v>-</v>
      </c>
    </row>
    <row r="769" spans="1:7" ht="12.75" customHeight="1" x14ac:dyDescent="0.2">
      <c r="A769" s="69">
        <v>34282</v>
      </c>
      <c r="B769" s="70" t="s">
        <v>1424</v>
      </c>
      <c r="C769" s="71" t="s">
        <v>1425</v>
      </c>
      <c r="D769" s="76"/>
      <c r="E769" s="76"/>
      <c r="F769" s="73" t="str">
        <f t="shared" si="164"/>
        <v>-</v>
      </c>
    </row>
    <row r="770" spans="1:7" ht="12.75" customHeight="1" x14ac:dyDescent="0.2">
      <c r="A770" s="69">
        <v>34283</v>
      </c>
      <c r="B770" s="70" t="s">
        <v>1426</v>
      </c>
      <c r="C770" s="71" t="s">
        <v>1427</v>
      </c>
      <c r="D770" s="76"/>
      <c r="E770" s="76"/>
      <c r="F770" s="73" t="str">
        <f t="shared" si="164"/>
        <v>-</v>
      </c>
    </row>
    <row r="771" spans="1:7" ht="12.75" customHeight="1" x14ac:dyDescent="0.2">
      <c r="A771" s="69">
        <v>34284</v>
      </c>
      <c r="B771" s="70" t="s">
        <v>1428</v>
      </c>
      <c r="C771" s="71" t="s">
        <v>1429</v>
      </c>
      <c r="D771" s="76"/>
      <c r="E771" s="76"/>
      <c r="F771" s="73" t="str">
        <f t="shared" si="164"/>
        <v>-</v>
      </c>
    </row>
    <row r="772" spans="1:7" ht="12.75" customHeight="1" x14ac:dyDescent="0.2">
      <c r="A772" s="69">
        <v>34285</v>
      </c>
      <c r="B772" s="70" t="s">
        <v>1430</v>
      </c>
      <c r="C772" s="71" t="s">
        <v>1431</v>
      </c>
      <c r="D772" s="76"/>
      <c r="E772" s="76"/>
      <c r="F772" s="73" t="str">
        <f t="shared" si="164"/>
        <v>-</v>
      </c>
    </row>
    <row r="773" spans="1:7" ht="24" x14ac:dyDescent="0.2">
      <c r="A773" s="69">
        <v>34286</v>
      </c>
      <c r="B773" s="77" t="s">
        <v>1432</v>
      </c>
      <c r="C773" s="71" t="s">
        <v>1433</v>
      </c>
      <c r="D773" s="76"/>
      <c r="E773" s="76"/>
      <c r="F773" s="73" t="str">
        <f t="shared" si="164"/>
        <v>-</v>
      </c>
    </row>
    <row r="774" spans="1:7" ht="12" x14ac:dyDescent="0.2">
      <c r="A774" s="69">
        <v>34287</v>
      </c>
      <c r="B774" s="75" t="s">
        <v>2826</v>
      </c>
      <c r="C774" s="71" t="s">
        <v>1434</v>
      </c>
      <c r="D774" s="76"/>
      <c r="E774" s="76"/>
      <c r="F774" s="73" t="str">
        <f t="shared" si="164"/>
        <v>-</v>
      </c>
      <c r="G774" s="74"/>
    </row>
    <row r="775" spans="1:7" ht="12.75" customHeight="1" x14ac:dyDescent="0.2">
      <c r="A775" s="69">
        <v>34341</v>
      </c>
      <c r="B775" s="70" t="s">
        <v>1435</v>
      </c>
      <c r="C775" s="71" t="s">
        <v>1436</v>
      </c>
      <c r="D775" s="76"/>
      <c r="E775" s="76"/>
      <c r="F775" s="73" t="str">
        <f t="shared" si="164"/>
        <v>-</v>
      </c>
    </row>
    <row r="776" spans="1:7" ht="12.75" customHeight="1" x14ac:dyDescent="0.2">
      <c r="A776" s="69">
        <v>35231</v>
      </c>
      <c r="B776" s="70" t="s">
        <v>1437</v>
      </c>
      <c r="C776" s="71" t="s">
        <v>1438</v>
      </c>
      <c r="D776" s="76"/>
      <c r="E776" s="76"/>
      <c r="F776" s="73" t="str">
        <f t="shared" si="164"/>
        <v>-</v>
      </c>
    </row>
    <row r="777" spans="1:7" ht="12.75" customHeight="1" x14ac:dyDescent="0.2">
      <c r="A777" s="69">
        <v>35232</v>
      </c>
      <c r="B777" s="70" t="s">
        <v>1439</v>
      </c>
      <c r="C777" s="71" t="s">
        <v>1440</v>
      </c>
      <c r="D777" s="76"/>
      <c r="E777" s="76"/>
      <c r="F777" s="73" t="str">
        <f t="shared" si="164"/>
        <v>-</v>
      </c>
    </row>
    <row r="778" spans="1:7" ht="12.75" customHeight="1" x14ac:dyDescent="0.2">
      <c r="A778" s="69">
        <v>36313</v>
      </c>
      <c r="B778" s="70" t="s">
        <v>1441</v>
      </c>
      <c r="C778" s="71" t="s">
        <v>1442</v>
      </c>
      <c r="D778" s="76"/>
      <c r="E778" s="76"/>
      <c r="F778" s="73" t="str">
        <f t="shared" si="164"/>
        <v>-</v>
      </c>
    </row>
    <row r="779" spans="1:7" ht="12.75" customHeight="1" x14ac:dyDescent="0.2">
      <c r="A779" s="69">
        <v>36314</v>
      </c>
      <c r="B779" s="70" t="s">
        <v>1443</v>
      </c>
      <c r="C779" s="71" t="s">
        <v>1444</v>
      </c>
      <c r="D779" s="76"/>
      <c r="E779" s="76"/>
      <c r="F779" s="73" t="str">
        <f t="shared" si="164"/>
        <v>-</v>
      </c>
    </row>
    <row r="780" spans="1:7" ht="12.75" customHeight="1" x14ac:dyDescent="0.2">
      <c r="A780" s="69">
        <v>36315</v>
      </c>
      <c r="B780" s="70" t="s">
        <v>1445</v>
      </c>
      <c r="C780" s="71" t="s">
        <v>1446</v>
      </c>
      <c r="D780" s="76"/>
      <c r="E780" s="76"/>
      <c r="F780" s="73" t="str">
        <f t="shared" si="164"/>
        <v>-</v>
      </c>
    </row>
    <row r="781" spans="1:7" ht="12.75" customHeight="1" x14ac:dyDescent="0.2">
      <c r="A781" s="69">
        <v>36316</v>
      </c>
      <c r="B781" s="70" t="s">
        <v>1447</v>
      </c>
      <c r="C781" s="71" t="s">
        <v>1448</v>
      </c>
      <c r="D781" s="76"/>
      <c r="E781" s="76"/>
      <c r="F781" s="73" t="str">
        <f t="shared" si="164"/>
        <v>-</v>
      </c>
    </row>
    <row r="782" spans="1:7" ht="12.75" customHeight="1" x14ac:dyDescent="0.2">
      <c r="A782" s="69">
        <v>36317</v>
      </c>
      <c r="B782" s="70" t="s">
        <v>1449</v>
      </c>
      <c r="C782" s="71" t="s">
        <v>1450</v>
      </c>
      <c r="D782" s="76"/>
      <c r="E782" s="76"/>
      <c r="F782" s="73" t="str">
        <f t="shared" si="164"/>
        <v>-</v>
      </c>
    </row>
    <row r="783" spans="1:7" ht="12.75" customHeight="1" x14ac:dyDescent="0.2">
      <c r="A783" s="69">
        <v>36318</v>
      </c>
      <c r="B783" s="70" t="s">
        <v>1451</v>
      </c>
      <c r="C783" s="71" t="s">
        <v>1452</v>
      </c>
      <c r="D783" s="76"/>
      <c r="E783" s="76"/>
      <c r="F783" s="73" t="str">
        <f t="shared" si="164"/>
        <v>-</v>
      </c>
    </row>
    <row r="784" spans="1:7" ht="12" x14ac:dyDescent="0.2">
      <c r="A784" s="69">
        <v>36319</v>
      </c>
      <c r="B784" s="79" t="s">
        <v>2827</v>
      </c>
      <c r="C784" s="71" t="s">
        <v>1453</v>
      </c>
      <c r="D784" s="76"/>
      <c r="E784" s="76"/>
      <c r="F784" s="73" t="str">
        <f t="shared" si="164"/>
        <v>-</v>
      </c>
      <c r="G784" s="74"/>
    </row>
    <row r="785" spans="1:7" ht="12.75" customHeight="1" x14ac:dyDescent="0.2">
      <c r="A785" s="69">
        <v>36323</v>
      </c>
      <c r="B785" s="70" t="s">
        <v>1454</v>
      </c>
      <c r="C785" s="71" t="s">
        <v>1455</v>
      </c>
      <c r="D785" s="76"/>
      <c r="E785" s="76"/>
      <c r="F785" s="73" t="str">
        <f t="shared" si="164"/>
        <v>-</v>
      </c>
    </row>
    <row r="786" spans="1:7" ht="12.75" customHeight="1" x14ac:dyDescent="0.2">
      <c r="A786" s="69">
        <v>36324</v>
      </c>
      <c r="B786" s="70" t="s">
        <v>1456</v>
      </c>
      <c r="C786" s="71" t="s">
        <v>1457</v>
      </c>
      <c r="D786" s="76"/>
      <c r="E786" s="76"/>
      <c r="F786" s="73" t="str">
        <f t="shared" si="164"/>
        <v>-</v>
      </c>
    </row>
    <row r="787" spans="1:7" ht="12.75" customHeight="1" x14ac:dyDescent="0.2">
      <c r="A787" s="69">
        <v>36325</v>
      </c>
      <c r="B787" s="70" t="s">
        <v>1458</v>
      </c>
      <c r="C787" s="71" t="s">
        <v>1459</v>
      </c>
      <c r="D787" s="76"/>
      <c r="E787" s="76"/>
      <c r="F787" s="73" t="str">
        <f t="shared" si="164"/>
        <v>-</v>
      </c>
    </row>
    <row r="788" spans="1:7" ht="12.75" customHeight="1" x14ac:dyDescent="0.2">
      <c r="A788" s="69">
        <v>36326</v>
      </c>
      <c r="B788" s="70" t="s">
        <v>1460</v>
      </c>
      <c r="C788" s="71" t="s">
        <v>1461</v>
      </c>
      <c r="D788" s="76"/>
      <c r="E788" s="76"/>
      <c r="F788" s="73" t="str">
        <f t="shared" si="164"/>
        <v>-</v>
      </c>
    </row>
    <row r="789" spans="1:7" ht="12.75" customHeight="1" x14ac:dyDescent="0.2">
      <c r="A789" s="69">
        <v>36327</v>
      </c>
      <c r="B789" s="70" t="s">
        <v>1462</v>
      </c>
      <c r="C789" s="71" t="s">
        <v>1463</v>
      </c>
      <c r="D789" s="76"/>
      <c r="E789" s="76"/>
      <c r="F789" s="73" t="str">
        <f t="shared" si="164"/>
        <v>-</v>
      </c>
    </row>
    <row r="790" spans="1:7" ht="24" x14ac:dyDescent="0.2">
      <c r="A790" s="69">
        <v>36328</v>
      </c>
      <c r="B790" s="70" t="s">
        <v>1464</v>
      </c>
      <c r="C790" s="71" t="s">
        <v>1465</v>
      </c>
      <c r="D790" s="76"/>
      <c r="E790" s="76"/>
      <c r="F790" s="73" t="str">
        <f t="shared" si="164"/>
        <v>-</v>
      </c>
    </row>
    <row r="791" spans="1:7" ht="12" x14ac:dyDescent="0.2">
      <c r="A791" s="69">
        <v>36329</v>
      </c>
      <c r="B791" s="79" t="s">
        <v>2828</v>
      </c>
      <c r="C791" s="71" t="s">
        <v>1466</v>
      </c>
      <c r="D791" s="76"/>
      <c r="E791" s="76"/>
      <c r="F791" s="73" t="str">
        <f t="shared" si="164"/>
        <v>-</v>
      </c>
      <c r="G791" s="74"/>
    </row>
    <row r="792" spans="1:7" ht="12.75" customHeight="1" x14ac:dyDescent="0.2">
      <c r="A792" s="69" t="s">
        <v>1467</v>
      </c>
      <c r="B792" s="77" t="s">
        <v>1468</v>
      </c>
      <c r="C792" s="71" t="s">
        <v>1467</v>
      </c>
      <c r="D792" s="76"/>
      <c r="E792" s="76"/>
      <c r="F792" s="73" t="str">
        <f t="shared" si="164"/>
        <v>-</v>
      </c>
    </row>
    <row r="793" spans="1:7" ht="12.75" customHeight="1" x14ac:dyDescent="0.2">
      <c r="A793" s="69" t="s">
        <v>1469</v>
      </c>
      <c r="B793" s="77" t="s">
        <v>1470</v>
      </c>
      <c r="C793" s="71" t="s">
        <v>1469</v>
      </c>
      <c r="D793" s="76"/>
      <c r="E793" s="76"/>
      <c r="F793" s="73" t="str">
        <f t="shared" si="164"/>
        <v>-</v>
      </c>
    </row>
    <row r="794" spans="1:7" ht="12.75" customHeight="1" x14ac:dyDescent="0.2">
      <c r="A794" s="69" t="s">
        <v>1471</v>
      </c>
      <c r="B794" s="77" t="s">
        <v>1472</v>
      </c>
      <c r="C794" s="71" t="s">
        <v>1471</v>
      </c>
      <c r="D794" s="76"/>
      <c r="E794" s="76"/>
      <c r="F794" s="73" t="str">
        <f t="shared" si="164"/>
        <v>-</v>
      </c>
    </row>
    <row r="795" spans="1:7" ht="12.75" customHeight="1" x14ac:dyDescent="0.2">
      <c r="A795" s="69" t="s">
        <v>1473</v>
      </c>
      <c r="B795" s="77" t="s">
        <v>1474</v>
      </c>
      <c r="C795" s="71" t="s">
        <v>1473</v>
      </c>
      <c r="D795" s="76"/>
      <c r="E795" s="76"/>
      <c r="F795" s="73" t="str">
        <f t="shared" si="164"/>
        <v>-</v>
      </c>
    </row>
    <row r="796" spans="1:7" ht="24" x14ac:dyDescent="0.2">
      <c r="A796" s="69" t="s">
        <v>1475</v>
      </c>
      <c r="B796" s="77" t="s">
        <v>1476</v>
      </c>
      <c r="C796" s="71" t="s">
        <v>1475</v>
      </c>
      <c r="D796" s="76"/>
      <c r="E796" s="76"/>
      <c r="F796" s="73" t="str">
        <f t="shared" si="164"/>
        <v>-</v>
      </c>
    </row>
    <row r="797" spans="1:7" ht="12.75" customHeight="1" x14ac:dyDescent="0.2">
      <c r="A797" s="69" t="s">
        <v>1477</v>
      </c>
      <c r="B797" s="79" t="s">
        <v>2829</v>
      </c>
      <c r="C797" s="71" t="s">
        <v>1477</v>
      </c>
      <c r="D797" s="76"/>
      <c r="E797" s="76"/>
      <c r="F797" s="73" t="str">
        <f t="shared" si="164"/>
        <v>-</v>
      </c>
      <c r="G797" s="74"/>
    </row>
    <row r="798" spans="1:7" ht="12.75" customHeight="1" x14ac:dyDescent="0.2">
      <c r="A798" s="69" t="s">
        <v>1478</v>
      </c>
      <c r="B798" s="77" t="s">
        <v>1479</v>
      </c>
      <c r="C798" s="71" t="s">
        <v>1478</v>
      </c>
      <c r="D798" s="76"/>
      <c r="E798" s="76"/>
      <c r="F798" s="73" t="str">
        <f t="shared" si="164"/>
        <v>-</v>
      </c>
    </row>
    <row r="799" spans="1:7" ht="24" x14ac:dyDescent="0.2">
      <c r="A799" s="69" t="s">
        <v>1480</v>
      </c>
      <c r="B799" s="77" t="s">
        <v>1481</v>
      </c>
      <c r="C799" s="71" t="s">
        <v>1480</v>
      </c>
      <c r="D799" s="76"/>
      <c r="E799" s="76"/>
      <c r="F799" s="73" t="str">
        <f t="shared" si="164"/>
        <v>-</v>
      </c>
    </row>
    <row r="800" spans="1:7" ht="12.75" customHeight="1" x14ac:dyDescent="0.2">
      <c r="A800" s="69" t="s">
        <v>1482</v>
      </c>
      <c r="B800" s="77" t="s">
        <v>1483</v>
      </c>
      <c r="C800" s="71" t="s">
        <v>1482</v>
      </c>
      <c r="D800" s="76"/>
      <c r="E800" s="76"/>
      <c r="F800" s="73" t="str">
        <f t="shared" si="164"/>
        <v>-</v>
      </c>
    </row>
    <row r="801" spans="1:7" ht="12.75" customHeight="1" x14ac:dyDescent="0.2">
      <c r="A801" s="69" t="s">
        <v>1484</v>
      </c>
      <c r="B801" s="77" t="s">
        <v>1485</v>
      </c>
      <c r="C801" s="71" t="s">
        <v>1484</v>
      </c>
      <c r="D801" s="76"/>
      <c r="E801" s="76"/>
      <c r="F801" s="73" t="str">
        <f t="shared" si="164"/>
        <v>-</v>
      </c>
    </row>
    <row r="802" spans="1:7" ht="24" x14ac:dyDescent="0.2">
      <c r="A802" s="69" t="s">
        <v>1486</v>
      </c>
      <c r="B802" s="77" t="s">
        <v>1487</v>
      </c>
      <c r="C802" s="71" t="s">
        <v>1486</v>
      </c>
      <c r="D802" s="76"/>
      <c r="E802" s="76"/>
      <c r="F802" s="73" t="str">
        <f t="shared" si="164"/>
        <v>-</v>
      </c>
    </row>
    <row r="803" spans="1:7" ht="24" x14ac:dyDescent="0.2">
      <c r="A803" s="69" t="s">
        <v>1488</v>
      </c>
      <c r="B803" s="77" t="s">
        <v>1489</v>
      </c>
      <c r="C803" s="71" t="s">
        <v>1488</v>
      </c>
      <c r="D803" s="76"/>
      <c r="E803" s="76"/>
      <c r="F803" s="73" t="str">
        <f t="shared" si="164"/>
        <v>-</v>
      </c>
    </row>
    <row r="804" spans="1:7" ht="24" x14ac:dyDescent="0.2">
      <c r="A804" s="69" t="s">
        <v>1490</v>
      </c>
      <c r="B804" s="79" t="s">
        <v>2830</v>
      </c>
      <c r="C804" s="71" t="s">
        <v>1490</v>
      </c>
      <c r="D804" s="76"/>
      <c r="E804" s="76"/>
      <c r="F804" s="73" t="str">
        <f t="shared" si="164"/>
        <v>-</v>
      </c>
      <c r="G804" s="74"/>
    </row>
    <row r="805" spans="1:7" ht="24" x14ac:dyDescent="0.2">
      <c r="A805" s="135">
        <v>36511</v>
      </c>
      <c r="B805" s="79" t="s">
        <v>1491</v>
      </c>
      <c r="C805" s="227">
        <v>36511</v>
      </c>
      <c r="D805" s="139"/>
      <c r="E805" s="139"/>
      <c r="F805" s="138" t="str">
        <f t="shared" si="164"/>
        <v>-</v>
      </c>
      <c r="G805" s="74"/>
    </row>
    <row r="806" spans="1:7" ht="24" x14ac:dyDescent="0.2">
      <c r="A806" s="135" t="s">
        <v>1492</v>
      </c>
      <c r="B806" s="79" t="s">
        <v>1493</v>
      </c>
      <c r="C806" s="227" t="s">
        <v>1492</v>
      </c>
      <c r="D806" s="139"/>
      <c r="E806" s="139"/>
      <c r="F806" s="138" t="str">
        <f t="shared" si="164"/>
        <v>-</v>
      </c>
      <c r="G806" s="74"/>
    </row>
    <row r="807" spans="1:7" ht="24" x14ac:dyDescent="0.2">
      <c r="A807" s="135" t="s">
        <v>1494</v>
      </c>
      <c r="B807" s="79" t="s">
        <v>1495</v>
      </c>
      <c r="C807" s="227" t="s">
        <v>1494</v>
      </c>
      <c r="D807" s="139"/>
      <c r="E807" s="139"/>
      <c r="F807" s="138" t="str">
        <f t="shared" si="164"/>
        <v>-</v>
      </c>
      <c r="G807" s="74"/>
    </row>
    <row r="808" spans="1:7" ht="24" x14ac:dyDescent="0.2">
      <c r="A808" s="135" t="s">
        <v>1496</v>
      </c>
      <c r="B808" s="79" t="s">
        <v>1497</v>
      </c>
      <c r="C808" s="227" t="s">
        <v>1496</v>
      </c>
      <c r="D808" s="139"/>
      <c r="E808" s="139"/>
      <c r="F808" s="138" t="str">
        <f t="shared" si="164"/>
        <v>-</v>
      </c>
      <c r="G808" s="74"/>
    </row>
    <row r="809" spans="1:7" ht="24" x14ac:dyDescent="0.2">
      <c r="A809" s="135" t="s">
        <v>1498</v>
      </c>
      <c r="B809" s="79" t="s">
        <v>1499</v>
      </c>
      <c r="C809" s="227" t="s">
        <v>1498</v>
      </c>
      <c r="D809" s="139"/>
      <c r="E809" s="139"/>
      <c r="F809" s="138" t="str">
        <f t="shared" si="164"/>
        <v>-</v>
      </c>
      <c r="G809" s="74"/>
    </row>
    <row r="810" spans="1:7" ht="24" x14ac:dyDescent="0.2">
      <c r="A810" s="135" t="s">
        <v>1500</v>
      </c>
      <c r="B810" s="79" t="s">
        <v>1501</v>
      </c>
      <c r="C810" s="227" t="s">
        <v>1500</v>
      </c>
      <c r="D810" s="139"/>
      <c r="E810" s="139"/>
      <c r="F810" s="138" t="str">
        <f t="shared" si="164"/>
        <v>-</v>
      </c>
      <c r="G810" s="74"/>
    </row>
    <row r="811" spans="1:7" ht="12" x14ac:dyDescent="0.2">
      <c r="A811" s="135" t="s">
        <v>1502</v>
      </c>
      <c r="B811" s="79" t="s">
        <v>1503</v>
      </c>
      <c r="C811" s="227" t="s">
        <v>1502</v>
      </c>
      <c r="D811" s="139"/>
      <c r="E811" s="139"/>
      <c r="F811" s="138" t="str">
        <f t="shared" si="164"/>
        <v>-</v>
      </c>
      <c r="G811" s="74"/>
    </row>
    <row r="812" spans="1:7" ht="12" x14ac:dyDescent="0.2">
      <c r="A812" s="135" t="s">
        <v>1504</v>
      </c>
      <c r="B812" s="79" t="s">
        <v>1505</v>
      </c>
      <c r="C812" s="227" t="s">
        <v>1504</v>
      </c>
      <c r="D812" s="139"/>
      <c r="E812" s="139"/>
      <c r="F812" s="138" t="str">
        <f t="shared" si="164"/>
        <v>-</v>
      </c>
      <c r="G812" s="74"/>
    </row>
    <row r="813" spans="1:7" ht="12" x14ac:dyDescent="0.2">
      <c r="A813" s="135" t="s">
        <v>1506</v>
      </c>
      <c r="B813" s="79" t="s">
        <v>1507</v>
      </c>
      <c r="C813" s="227" t="s">
        <v>1506</v>
      </c>
      <c r="D813" s="139"/>
      <c r="E813" s="139"/>
      <c r="F813" s="138" t="str">
        <f t="shared" si="164"/>
        <v>-</v>
      </c>
      <c r="G813" s="74"/>
    </row>
    <row r="814" spans="1:7" ht="24" x14ac:dyDescent="0.2">
      <c r="A814" s="69" t="s">
        <v>1508</v>
      </c>
      <c r="B814" s="77" t="s">
        <v>1509</v>
      </c>
      <c r="C814" s="71" t="s">
        <v>1508</v>
      </c>
      <c r="D814" s="76"/>
      <c r="E814" s="76"/>
      <c r="F814" s="73" t="str">
        <f t="shared" si="164"/>
        <v>-</v>
      </c>
    </row>
    <row r="815" spans="1:7" ht="12" x14ac:dyDescent="0.2">
      <c r="A815" s="69" t="s">
        <v>1510</v>
      </c>
      <c r="B815" s="79" t="s">
        <v>2831</v>
      </c>
      <c r="C815" s="71" t="s">
        <v>1510</v>
      </c>
      <c r="D815" s="76"/>
      <c r="E815" s="76"/>
      <c r="F815" s="73" t="str">
        <f t="shared" si="164"/>
        <v>-</v>
      </c>
      <c r="G815" s="74"/>
    </row>
    <row r="816" spans="1:7" ht="24" x14ac:dyDescent="0.2">
      <c r="A816" s="69" t="s">
        <v>1511</v>
      </c>
      <c r="B816" s="70" t="s">
        <v>2916</v>
      </c>
      <c r="C816" s="71" t="s">
        <v>1511</v>
      </c>
      <c r="D816" s="76"/>
      <c r="E816" s="76"/>
      <c r="F816" s="73" t="str">
        <f t="shared" si="164"/>
        <v>-</v>
      </c>
    </row>
    <row r="817" spans="1:7" ht="24" x14ac:dyDescent="0.2">
      <c r="A817" s="69" t="s">
        <v>1512</v>
      </c>
      <c r="B817" s="70" t="s">
        <v>1513</v>
      </c>
      <c r="C817" s="71" t="s">
        <v>1512</v>
      </c>
      <c r="D817" s="76"/>
      <c r="E817" s="76"/>
      <c r="F817" s="73" t="str">
        <f t="shared" si="164"/>
        <v>-</v>
      </c>
    </row>
    <row r="818" spans="1:7" ht="24" x14ac:dyDescent="0.2">
      <c r="A818" s="69" t="s">
        <v>1514</v>
      </c>
      <c r="B818" s="70" t="s">
        <v>1515</v>
      </c>
      <c r="C818" s="71" t="s">
        <v>1514</v>
      </c>
      <c r="D818" s="76"/>
      <c r="E818" s="76"/>
      <c r="F818" s="73" t="str">
        <f t="shared" si="164"/>
        <v>-</v>
      </c>
    </row>
    <row r="819" spans="1:7" ht="24" x14ac:dyDescent="0.2">
      <c r="A819" s="69" t="s">
        <v>1516</v>
      </c>
      <c r="B819" s="70" t="s">
        <v>1517</v>
      </c>
      <c r="C819" s="71" t="s">
        <v>1516</v>
      </c>
      <c r="D819" s="76"/>
      <c r="E819" s="76"/>
      <c r="F819" s="73" t="str">
        <f t="shared" si="164"/>
        <v>-</v>
      </c>
    </row>
    <row r="820" spans="1:7" ht="12.75" customHeight="1" x14ac:dyDescent="0.2">
      <c r="A820" s="69" t="s">
        <v>1518</v>
      </c>
      <c r="B820" s="70" t="s">
        <v>1519</v>
      </c>
      <c r="C820" s="71" t="s">
        <v>1518</v>
      </c>
      <c r="D820" s="76"/>
      <c r="E820" s="76"/>
      <c r="F820" s="73" t="str">
        <f t="shared" si="164"/>
        <v>-</v>
      </c>
    </row>
    <row r="821" spans="1:7" ht="12.75" customHeight="1" x14ac:dyDescent="0.2">
      <c r="A821" s="69" t="s">
        <v>1520</v>
      </c>
      <c r="B821" s="70" t="s">
        <v>1521</v>
      </c>
      <c r="C821" s="71" t="s">
        <v>1520</v>
      </c>
      <c r="D821" s="76"/>
      <c r="E821" s="76"/>
      <c r="F821" s="73" t="str">
        <f t="shared" si="164"/>
        <v>-</v>
      </c>
    </row>
    <row r="822" spans="1:7" ht="12.75" customHeight="1" x14ac:dyDescent="0.2">
      <c r="A822" s="69" t="s">
        <v>1522</v>
      </c>
      <c r="B822" s="70" t="s">
        <v>1523</v>
      </c>
      <c r="C822" s="71" t="s">
        <v>1522</v>
      </c>
      <c r="D822" s="76"/>
      <c r="E822" s="76"/>
      <c r="F822" s="73" t="str">
        <f t="shared" si="164"/>
        <v>-</v>
      </c>
    </row>
    <row r="823" spans="1:7" ht="24" x14ac:dyDescent="0.2">
      <c r="A823" s="69" t="s">
        <v>1524</v>
      </c>
      <c r="B823" s="70" t="s">
        <v>1525</v>
      </c>
      <c r="C823" s="71" t="s">
        <v>1524</v>
      </c>
      <c r="D823" s="76"/>
      <c r="E823" s="76"/>
      <c r="F823" s="73" t="str">
        <f t="shared" si="164"/>
        <v>-</v>
      </c>
    </row>
    <row r="824" spans="1:7" ht="24" x14ac:dyDescent="0.2">
      <c r="A824" s="69" t="s">
        <v>1526</v>
      </c>
      <c r="B824" s="75" t="s">
        <v>2832</v>
      </c>
      <c r="C824" s="71" t="s">
        <v>1526</v>
      </c>
      <c r="D824" s="76"/>
      <c r="E824" s="76"/>
      <c r="F824" s="73" t="str">
        <f t="shared" si="164"/>
        <v>-</v>
      </c>
      <c r="G824" s="74"/>
    </row>
    <row r="825" spans="1:7" ht="24" x14ac:dyDescent="0.2">
      <c r="A825" s="69" t="s">
        <v>1527</v>
      </c>
      <c r="B825" s="70" t="s">
        <v>2917</v>
      </c>
      <c r="C825" s="71" t="s">
        <v>1527</v>
      </c>
      <c r="D825" s="76"/>
      <c r="E825" s="76"/>
      <c r="F825" s="73" t="str">
        <f t="shared" si="164"/>
        <v>-</v>
      </c>
    </row>
    <row r="826" spans="1:7" ht="24" x14ac:dyDescent="0.2">
      <c r="A826" s="69" t="s">
        <v>1528</v>
      </c>
      <c r="B826" s="70" t="s">
        <v>1529</v>
      </c>
      <c r="C826" s="71" t="s">
        <v>1528</v>
      </c>
      <c r="D826" s="76"/>
      <c r="E826" s="76"/>
      <c r="F826" s="73" t="str">
        <f t="shared" si="164"/>
        <v>-</v>
      </c>
    </row>
    <row r="827" spans="1:7" ht="24" x14ac:dyDescent="0.2">
      <c r="A827" s="69" t="s">
        <v>1530</v>
      </c>
      <c r="B827" s="70" t="s">
        <v>1531</v>
      </c>
      <c r="C827" s="71" t="s">
        <v>1530</v>
      </c>
      <c r="D827" s="76"/>
      <c r="E827" s="76"/>
      <c r="F827" s="73" t="str">
        <f t="shared" si="164"/>
        <v>-</v>
      </c>
    </row>
    <row r="828" spans="1:7" ht="24" x14ac:dyDescent="0.2">
      <c r="A828" s="69" t="s">
        <v>1532</v>
      </c>
      <c r="B828" s="70" t="s">
        <v>1533</v>
      </c>
      <c r="C828" s="71" t="s">
        <v>1532</v>
      </c>
      <c r="D828" s="76"/>
      <c r="E828" s="76"/>
      <c r="F828" s="73" t="str">
        <f t="shared" si="164"/>
        <v>-</v>
      </c>
    </row>
    <row r="829" spans="1:7" ht="24" x14ac:dyDescent="0.2">
      <c r="A829" s="69" t="s">
        <v>1534</v>
      </c>
      <c r="B829" s="70" t="s">
        <v>1535</v>
      </c>
      <c r="C829" s="71" t="s">
        <v>1534</v>
      </c>
      <c r="D829" s="76"/>
      <c r="E829" s="76"/>
      <c r="F829" s="73" t="str">
        <f t="shared" si="164"/>
        <v>-</v>
      </c>
    </row>
    <row r="830" spans="1:7" ht="12.75" customHeight="1" x14ac:dyDescent="0.2">
      <c r="A830" s="69" t="s">
        <v>1536</v>
      </c>
      <c r="B830" s="70" t="s">
        <v>1537</v>
      </c>
      <c r="C830" s="71" t="s">
        <v>1536</v>
      </c>
      <c r="D830" s="76"/>
      <c r="E830" s="76"/>
      <c r="F830" s="73" t="str">
        <f t="shared" si="164"/>
        <v>-</v>
      </c>
    </row>
    <row r="831" spans="1:7" ht="12.75" customHeight="1" x14ac:dyDescent="0.2">
      <c r="A831" s="69" t="s">
        <v>1538</v>
      </c>
      <c r="B831" s="70" t="s">
        <v>1539</v>
      </c>
      <c r="C831" s="71" t="s">
        <v>1538</v>
      </c>
      <c r="D831" s="76"/>
      <c r="E831" s="76"/>
      <c r="F831" s="73" t="str">
        <f t="shared" si="164"/>
        <v>-</v>
      </c>
    </row>
    <row r="832" spans="1:7" ht="24" x14ac:dyDescent="0.2">
      <c r="A832" s="69" t="s">
        <v>1540</v>
      </c>
      <c r="B832" s="70" t="s">
        <v>1541</v>
      </c>
      <c r="C832" s="71" t="s">
        <v>1540</v>
      </c>
      <c r="D832" s="76"/>
      <c r="E832" s="76"/>
      <c r="F832" s="73" t="str">
        <f t="shared" si="164"/>
        <v>-</v>
      </c>
    </row>
    <row r="833" spans="1:7" ht="24" x14ac:dyDescent="0.2">
      <c r="A833" s="69" t="s">
        <v>1542</v>
      </c>
      <c r="B833" s="75" t="s">
        <v>2833</v>
      </c>
      <c r="C833" s="71" t="s">
        <v>1542</v>
      </c>
      <c r="D833" s="76"/>
      <c r="E833" s="76"/>
      <c r="F833" s="73" t="str">
        <f t="shared" si="164"/>
        <v>-</v>
      </c>
      <c r="G833" s="74"/>
    </row>
    <row r="834" spans="1:7" ht="12.75" customHeight="1" x14ac:dyDescent="0.2">
      <c r="A834" s="69" t="s">
        <v>1543</v>
      </c>
      <c r="B834" s="70" t="s">
        <v>1544</v>
      </c>
      <c r="C834" s="71" t="s">
        <v>1543</v>
      </c>
      <c r="D834" s="76"/>
      <c r="E834" s="76"/>
      <c r="F834" s="73" t="str">
        <f t="shared" si="164"/>
        <v>-</v>
      </c>
    </row>
    <row r="835" spans="1:7" ht="12.75" customHeight="1" x14ac:dyDescent="0.2">
      <c r="A835" s="69" t="s">
        <v>1545</v>
      </c>
      <c r="B835" s="70" t="s">
        <v>1546</v>
      </c>
      <c r="C835" s="71" t="s">
        <v>1545</v>
      </c>
      <c r="D835" s="76"/>
      <c r="E835" s="76"/>
      <c r="F835" s="73" t="str">
        <f t="shared" si="164"/>
        <v>-</v>
      </c>
    </row>
    <row r="836" spans="1:7" ht="12.75" customHeight="1" x14ac:dyDescent="0.2">
      <c r="A836" s="69" t="s">
        <v>1547</v>
      </c>
      <c r="B836" s="70" t="s">
        <v>1548</v>
      </c>
      <c r="C836" s="71" t="s">
        <v>1547</v>
      </c>
      <c r="D836" s="76"/>
      <c r="E836" s="76"/>
      <c r="F836" s="73" t="str">
        <f t="shared" si="164"/>
        <v>-</v>
      </c>
    </row>
    <row r="837" spans="1:7" ht="12.75" customHeight="1" x14ac:dyDescent="0.2">
      <c r="A837" s="69" t="s">
        <v>1549</v>
      </c>
      <c r="B837" s="70" t="s">
        <v>1550</v>
      </c>
      <c r="C837" s="71" t="s">
        <v>1549</v>
      </c>
      <c r="D837" s="76"/>
      <c r="E837" s="76"/>
      <c r="F837" s="73" t="str">
        <f t="shared" si="164"/>
        <v>-</v>
      </c>
    </row>
    <row r="838" spans="1:7" ht="12.75" customHeight="1" x14ac:dyDescent="0.2">
      <c r="A838" s="69" t="s">
        <v>1551</v>
      </c>
      <c r="B838" s="70" t="s">
        <v>1552</v>
      </c>
      <c r="C838" s="71" t="s">
        <v>1551</v>
      </c>
      <c r="D838" s="76"/>
      <c r="E838" s="76"/>
      <c r="F838" s="73" t="str">
        <f t="shared" si="164"/>
        <v>-</v>
      </c>
    </row>
    <row r="839" spans="1:7" ht="12.75" customHeight="1" x14ac:dyDescent="0.2">
      <c r="A839" s="69" t="s">
        <v>1553</v>
      </c>
      <c r="B839" s="70" t="s">
        <v>1554</v>
      </c>
      <c r="C839" s="71" t="s">
        <v>1553</v>
      </c>
      <c r="D839" s="76"/>
      <c r="E839" s="76"/>
      <c r="F839" s="73" t="str">
        <f t="shared" si="164"/>
        <v>-</v>
      </c>
    </row>
    <row r="840" spans="1:7" ht="12.75" customHeight="1" x14ac:dyDescent="0.2">
      <c r="A840" s="69" t="s">
        <v>1555</v>
      </c>
      <c r="B840" s="70" t="s">
        <v>1556</v>
      </c>
      <c r="C840" s="71" t="s">
        <v>1555</v>
      </c>
      <c r="D840" s="76"/>
      <c r="E840" s="76"/>
      <c r="F840" s="73" t="str">
        <f t="shared" si="164"/>
        <v>-</v>
      </c>
    </row>
    <row r="841" spans="1:7" ht="12.75" customHeight="1" x14ac:dyDescent="0.2">
      <c r="A841" s="69" t="s">
        <v>1557</v>
      </c>
      <c r="B841" s="70" t="s">
        <v>1558</v>
      </c>
      <c r="C841" s="71" t="s">
        <v>1557</v>
      </c>
      <c r="D841" s="76"/>
      <c r="E841" s="76"/>
      <c r="F841" s="73" t="str">
        <f t="shared" si="164"/>
        <v>-</v>
      </c>
    </row>
    <row r="842" spans="1:7" ht="12.75" customHeight="1" x14ac:dyDescent="0.2">
      <c r="A842" s="69" t="s">
        <v>1559</v>
      </c>
      <c r="B842" s="70" t="s">
        <v>1560</v>
      </c>
      <c r="C842" s="71" t="s">
        <v>1559</v>
      </c>
      <c r="D842" s="76"/>
      <c r="E842" s="76"/>
      <c r="F842" s="73" t="str">
        <f t="shared" si="164"/>
        <v>-</v>
      </c>
    </row>
    <row r="843" spans="1:7" ht="12.75" customHeight="1" x14ac:dyDescent="0.2">
      <c r="A843" s="69" t="s">
        <v>1561</v>
      </c>
      <c r="B843" s="70" t="s">
        <v>1562</v>
      </c>
      <c r="C843" s="71" t="s">
        <v>1561</v>
      </c>
      <c r="D843" s="76"/>
      <c r="E843" s="76"/>
      <c r="F843" s="73" t="str">
        <f t="shared" si="164"/>
        <v>-</v>
      </c>
    </row>
    <row r="844" spans="1:7" ht="12.75" customHeight="1" x14ac:dyDescent="0.2">
      <c r="A844" s="69" t="s">
        <v>1563</v>
      </c>
      <c r="B844" s="70" t="s">
        <v>1564</v>
      </c>
      <c r="C844" s="71" t="s">
        <v>1563</v>
      </c>
      <c r="D844" s="76"/>
      <c r="E844" s="76"/>
      <c r="F844" s="73" t="str">
        <f t="shared" si="164"/>
        <v>-</v>
      </c>
    </row>
    <row r="845" spans="1:7" ht="12.75" customHeight="1" x14ac:dyDescent="0.2">
      <c r="A845" s="69">
        <v>37215</v>
      </c>
      <c r="B845" s="70" t="s">
        <v>1565</v>
      </c>
      <c r="C845" s="71" t="s">
        <v>1566</v>
      </c>
      <c r="D845" s="76"/>
      <c r="E845" s="76"/>
      <c r="F845" s="73" t="str">
        <f t="shared" si="164"/>
        <v>-</v>
      </c>
    </row>
    <row r="846" spans="1:7" ht="24" x14ac:dyDescent="0.2">
      <c r="A846" s="69">
        <v>37216</v>
      </c>
      <c r="B846" s="77" t="s">
        <v>1567</v>
      </c>
      <c r="C846" s="71" t="s">
        <v>1568</v>
      </c>
      <c r="D846" s="76"/>
      <c r="E846" s="76"/>
      <c r="F846" s="73" t="str">
        <f t="shared" si="164"/>
        <v>-</v>
      </c>
    </row>
    <row r="847" spans="1:7" ht="12.75" customHeight="1" x14ac:dyDescent="0.2">
      <c r="A847" s="69">
        <v>37217</v>
      </c>
      <c r="B847" s="70" t="s">
        <v>1569</v>
      </c>
      <c r="C847" s="71" t="s">
        <v>1570</v>
      </c>
      <c r="D847" s="76"/>
      <c r="E847" s="76"/>
      <c r="F847" s="73" t="str">
        <f t="shared" si="164"/>
        <v>-</v>
      </c>
    </row>
    <row r="848" spans="1:7" ht="12.75" customHeight="1" x14ac:dyDescent="0.2">
      <c r="A848" s="69">
        <v>37218</v>
      </c>
      <c r="B848" s="70" t="s">
        <v>1571</v>
      </c>
      <c r="C848" s="71" t="s">
        <v>1572</v>
      </c>
      <c r="D848" s="76"/>
      <c r="E848" s="76"/>
      <c r="F848" s="73" t="str">
        <f t="shared" si="164"/>
        <v>-</v>
      </c>
    </row>
    <row r="849" spans="1:6" ht="12.75" customHeight="1" x14ac:dyDescent="0.2">
      <c r="A849" s="69">
        <v>37219</v>
      </c>
      <c r="B849" s="70" t="s">
        <v>1573</v>
      </c>
      <c r="C849" s="71" t="s">
        <v>1574</v>
      </c>
      <c r="D849" s="76"/>
      <c r="E849" s="76"/>
      <c r="F849" s="73" t="str">
        <f t="shared" si="164"/>
        <v>-</v>
      </c>
    </row>
    <row r="850" spans="1:6" ht="12.75" customHeight="1" x14ac:dyDescent="0.2">
      <c r="A850" s="69">
        <v>37221</v>
      </c>
      <c r="B850" s="70" t="s">
        <v>1575</v>
      </c>
      <c r="C850" s="71" t="s">
        <v>1576</v>
      </c>
      <c r="D850" s="76"/>
      <c r="E850" s="76"/>
      <c r="F850" s="73" t="str">
        <f t="shared" si="164"/>
        <v>-</v>
      </c>
    </row>
    <row r="851" spans="1:6" ht="12.75" customHeight="1" x14ac:dyDescent="0.2">
      <c r="A851" s="69" t="s">
        <v>1577</v>
      </c>
      <c r="B851" s="70" t="s">
        <v>1554</v>
      </c>
      <c r="C851" s="71" t="s">
        <v>1577</v>
      </c>
      <c r="D851" s="76"/>
      <c r="E851" s="76"/>
      <c r="F851" s="73" t="str">
        <f t="shared" si="164"/>
        <v>-</v>
      </c>
    </row>
    <row r="852" spans="1:6" ht="12.75" customHeight="1" x14ac:dyDescent="0.2">
      <c r="A852" s="69" t="s">
        <v>1578</v>
      </c>
      <c r="B852" s="70" t="s">
        <v>1579</v>
      </c>
      <c r="C852" s="71" t="s">
        <v>1578</v>
      </c>
      <c r="D852" s="76"/>
      <c r="E852" s="76"/>
      <c r="F852" s="73" t="str">
        <f t="shared" si="164"/>
        <v>-</v>
      </c>
    </row>
    <row r="853" spans="1:6" ht="12.75" customHeight="1" x14ac:dyDescent="0.2">
      <c r="A853" s="69" t="s">
        <v>1580</v>
      </c>
      <c r="B853" s="70" t="s">
        <v>1581</v>
      </c>
      <c r="C853" s="71" t="s">
        <v>1580</v>
      </c>
      <c r="D853" s="76"/>
      <c r="E853" s="76"/>
      <c r="F853" s="73" t="str">
        <f t="shared" si="164"/>
        <v>-</v>
      </c>
    </row>
    <row r="854" spans="1:6" ht="12.75" customHeight="1" x14ac:dyDescent="0.2">
      <c r="A854" s="69" t="s">
        <v>1582</v>
      </c>
      <c r="B854" s="70" t="s">
        <v>1583</v>
      </c>
      <c r="C854" s="71" t="s">
        <v>1582</v>
      </c>
      <c r="D854" s="76"/>
      <c r="E854" s="76"/>
      <c r="F854" s="73" t="str">
        <f t="shared" si="164"/>
        <v>-</v>
      </c>
    </row>
    <row r="855" spans="1:6" ht="12.75" customHeight="1" x14ac:dyDescent="0.2">
      <c r="A855" s="69">
        <v>38117</v>
      </c>
      <c r="B855" s="70" t="s">
        <v>1584</v>
      </c>
      <c r="C855" s="71" t="s">
        <v>1585</v>
      </c>
      <c r="D855" s="76"/>
      <c r="E855" s="76"/>
      <c r="F855" s="73" t="str">
        <f t="shared" si="164"/>
        <v>-</v>
      </c>
    </row>
    <row r="856" spans="1:6" ht="12.75" customHeight="1" x14ac:dyDescent="0.2">
      <c r="A856" s="69">
        <v>38612</v>
      </c>
      <c r="B856" s="70" t="s">
        <v>1586</v>
      </c>
      <c r="C856" s="71" t="s">
        <v>1587</v>
      </c>
      <c r="D856" s="76"/>
      <c r="E856" s="76"/>
      <c r="F856" s="73" t="str">
        <f t="shared" si="164"/>
        <v>-</v>
      </c>
    </row>
    <row r="857" spans="1:6" ht="12.75" customHeight="1" x14ac:dyDescent="0.2">
      <c r="A857" s="69">
        <v>38613</v>
      </c>
      <c r="B857" s="70" t="s">
        <v>1588</v>
      </c>
      <c r="C857" s="71" t="s">
        <v>1589</v>
      </c>
      <c r="D857" s="76"/>
      <c r="E857" s="76"/>
      <c r="F857" s="73" t="str">
        <f t="shared" si="164"/>
        <v>-</v>
      </c>
    </row>
    <row r="858" spans="1:6" ht="12.75" customHeight="1" x14ac:dyDescent="0.2">
      <c r="A858" s="69">
        <v>38614</v>
      </c>
      <c r="B858" s="70" t="s">
        <v>1590</v>
      </c>
      <c r="C858" s="71" t="s">
        <v>1591</v>
      </c>
      <c r="D858" s="76"/>
      <c r="E858" s="76"/>
      <c r="F858" s="73" t="str">
        <f t="shared" si="164"/>
        <v>-</v>
      </c>
    </row>
    <row r="859" spans="1:6" ht="12.75" customHeight="1" x14ac:dyDescent="0.2">
      <c r="A859" s="69">
        <v>38615</v>
      </c>
      <c r="B859" s="70" t="s">
        <v>1592</v>
      </c>
      <c r="C859" s="71" t="s">
        <v>1593</v>
      </c>
      <c r="D859" s="76"/>
      <c r="E859" s="76"/>
      <c r="F859" s="73" t="str">
        <f t="shared" si="164"/>
        <v>-</v>
      </c>
    </row>
    <row r="860" spans="1:6" ht="12.75" customHeight="1" x14ac:dyDescent="0.2">
      <c r="A860" s="69">
        <v>38622</v>
      </c>
      <c r="B860" s="70" t="s">
        <v>1594</v>
      </c>
      <c r="C860" s="71" t="s">
        <v>1595</v>
      </c>
      <c r="D860" s="76"/>
      <c r="E860" s="76"/>
      <c r="F860" s="73" t="str">
        <f t="shared" si="164"/>
        <v>-</v>
      </c>
    </row>
    <row r="861" spans="1:6" ht="12.75" customHeight="1" x14ac:dyDescent="0.2">
      <c r="A861" s="69">
        <v>38623</v>
      </c>
      <c r="B861" s="70" t="s">
        <v>1596</v>
      </c>
      <c r="C861" s="71" t="s">
        <v>1597</v>
      </c>
      <c r="D861" s="76"/>
      <c r="E861" s="76"/>
      <c r="F861" s="73" t="str">
        <f t="shared" si="164"/>
        <v>-</v>
      </c>
    </row>
    <row r="862" spans="1:6" ht="12.75" customHeight="1" x14ac:dyDescent="0.2">
      <c r="A862" s="69">
        <v>38624</v>
      </c>
      <c r="B862" s="70" t="s">
        <v>1598</v>
      </c>
      <c r="C862" s="71" t="s">
        <v>1599</v>
      </c>
      <c r="D862" s="76"/>
      <c r="E862" s="76"/>
      <c r="F862" s="73" t="str">
        <f t="shared" si="164"/>
        <v>-</v>
      </c>
    </row>
    <row r="863" spans="1:6" ht="12.75" customHeight="1" x14ac:dyDescent="0.2">
      <c r="A863" s="69">
        <v>38625</v>
      </c>
      <c r="B863" s="70" t="s">
        <v>1600</v>
      </c>
      <c r="C863" s="71" t="s">
        <v>1601</v>
      </c>
      <c r="D863" s="76"/>
      <c r="E863" s="76"/>
      <c r="F863" s="73" t="str">
        <f t="shared" si="164"/>
        <v>-</v>
      </c>
    </row>
    <row r="864" spans="1:6" ht="12.75" customHeight="1" x14ac:dyDescent="0.2">
      <c r="A864" s="69" t="s">
        <v>1602</v>
      </c>
      <c r="B864" s="70" t="s">
        <v>1603</v>
      </c>
      <c r="C864" s="71" t="s">
        <v>1602</v>
      </c>
      <c r="D864" s="76"/>
      <c r="E864" s="76"/>
      <c r="F864" s="73" t="str">
        <f t="shared" si="164"/>
        <v>-</v>
      </c>
    </row>
    <row r="865" spans="1:6" ht="12.75" customHeight="1" x14ac:dyDescent="0.2">
      <c r="A865" s="69">
        <v>38631</v>
      </c>
      <c r="B865" s="70" t="s">
        <v>1604</v>
      </c>
      <c r="C865" s="71" t="s">
        <v>1605</v>
      </c>
      <c r="D865" s="76"/>
      <c r="E865" s="76"/>
      <c r="F865" s="73" t="str">
        <f t="shared" si="164"/>
        <v>-</v>
      </c>
    </row>
    <row r="866" spans="1:6" ht="12.75" customHeight="1" x14ac:dyDescent="0.2">
      <c r="A866" s="69">
        <v>38632</v>
      </c>
      <c r="B866" s="70" t="s">
        <v>1606</v>
      </c>
      <c r="C866" s="71" t="s">
        <v>1607</v>
      </c>
      <c r="D866" s="76"/>
      <c r="E866" s="76"/>
      <c r="F866" s="73" t="str">
        <f t="shared" si="164"/>
        <v>-</v>
      </c>
    </row>
    <row r="867" spans="1:6" ht="12.75" customHeight="1" x14ac:dyDescent="0.2">
      <c r="A867" s="69">
        <v>38641</v>
      </c>
      <c r="B867" s="70" t="s">
        <v>1608</v>
      </c>
      <c r="C867" s="71" t="s">
        <v>1609</v>
      </c>
      <c r="D867" s="76"/>
      <c r="E867" s="76"/>
      <c r="F867" s="73" t="str">
        <f t="shared" si="164"/>
        <v>-</v>
      </c>
    </row>
    <row r="868" spans="1:6" ht="12.75" customHeight="1" x14ac:dyDescent="0.2">
      <c r="A868" s="69" t="s">
        <v>1610</v>
      </c>
      <c r="B868" s="70" t="s">
        <v>1611</v>
      </c>
      <c r="C868" s="71" t="s">
        <v>1610</v>
      </c>
      <c r="D868" s="76"/>
      <c r="E868" s="76"/>
      <c r="F868" s="73" t="str">
        <f t="shared" si="164"/>
        <v>-</v>
      </c>
    </row>
    <row r="869" spans="1:6" ht="24" x14ac:dyDescent="0.2">
      <c r="A869" s="69" t="s">
        <v>1612</v>
      </c>
      <c r="B869" s="70" t="s">
        <v>1613</v>
      </c>
      <c r="C869" s="71" t="s">
        <v>1612</v>
      </c>
      <c r="D869" s="76"/>
      <c r="E869" s="76"/>
      <c r="F869" s="73" t="str">
        <f t="shared" si="164"/>
        <v>-</v>
      </c>
    </row>
    <row r="870" spans="1:6" ht="24" x14ac:dyDescent="0.2">
      <c r="A870" s="69" t="s">
        <v>1614</v>
      </c>
      <c r="B870" s="70" t="s">
        <v>1615</v>
      </c>
      <c r="C870" s="71" t="s">
        <v>1614</v>
      </c>
      <c r="D870" s="76"/>
      <c r="E870" s="76"/>
      <c r="F870" s="73" t="str">
        <f t="shared" si="164"/>
        <v>-</v>
      </c>
    </row>
    <row r="871" spans="1:6" ht="12.75" customHeight="1" x14ac:dyDescent="0.2">
      <c r="A871" s="69" t="s">
        <v>1616</v>
      </c>
      <c r="B871" s="70" t="s">
        <v>1617</v>
      </c>
      <c r="C871" s="71" t="s">
        <v>1616</v>
      </c>
      <c r="D871" s="76"/>
      <c r="E871" s="76"/>
      <c r="F871" s="73" t="str">
        <f t="shared" si="164"/>
        <v>-</v>
      </c>
    </row>
    <row r="872" spans="1:6" ht="24" x14ac:dyDescent="0.2">
      <c r="A872" s="69">
        <v>81212</v>
      </c>
      <c r="B872" s="70" t="s">
        <v>1618</v>
      </c>
      <c r="C872" s="71" t="s">
        <v>1619</v>
      </c>
      <c r="D872" s="76"/>
      <c r="E872" s="76"/>
      <c r="F872" s="73" t="str">
        <f t="shared" si="164"/>
        <v>-</v>
      </c>
    </row>
    <row r="873" spans="1:6" ht="12.75" customHeight="1" x14ac:dyDescent="0.2">
      <c r="A873" s="69">
        <v>81322</v>
      </c>
      <c r="B873" s="70" t="s">
        <v>1620</v>
      </c>
      <c r="C873" s="71" t="s">
        <v>1621</v>
      </c>
      <c r="D873" s="76"/>
      <c r="E873" s="76"/>
      <c r="F873" s="73" t="str">
        <f t="shared" si="164"/>
        <v>-</v>
      </c>
    </row>
    <row r="874" spans="1:6" ht="24" x14ac:dyDescent="0.2">
      <c r="A874" s="69">
        <v>81332</v>
      </c>
      <c r="B874" s="70" t="s">
        <v>1622</v>
      </c>
      <c r="C874" s="71" t="s">
        <v>1623</v>
      </c>
      <c r="D874" s="76"/>
      <c r="E874" s="76"/>
      <c r="F874" s="73" t="str">
        <f t="shared" si="164"/>
        <v>-</v>
      </c>
    </row>
    <row r="875" spans="1:6" ht="24" x14ac:dyDescent="0.2">
      <c r="A875" s="69">
        <v>81342</v>
      </c>
      <c r="B875" s="70" t="s">
        <v>1624</v>
      </c>
      <c r="C875" s="71" t="s">
        <v>1625</v>
      </c>
      <c r="D875" s="76"/>
      <c r="E875" s="76"/>
      <c r="F875" s="73" t="str">
        <f t="shared" si="164"/>
        <v>-</v>
      </c>
    </row>
    <row r="876" spans="1:6" ht="12.75" customHeight="1" x14ac:dyDescent="0.2">
      <c r="A876" s="69">
        <v>81411</v>
      </c>
      <c r="B876" s="70" t="s">
        <v>1626</v>
      </c>
      <c r="C876" s="71" t="s">
        <v>1627</v>
      </c>
      <c r="D876" s="76"/>
      <c r="E876" s="76"/>
      <c r="F876" s="73" t="str">
        <f t="shared" si="164"/>
        <v>-</v>
      </c>
    </row>
    <row r="877" spans="1:6" ht="12.75" customHeight="1" x14ac:dyDescent="0.2">
      <c r="A877" s="69">
        <v>81412</v>
      </c>
      <c r="B877" s="70" t="s">
        <v>1628</v>
      </c>
      <c r="C877" s="71" t="s">
        <v>1629</v>
      </c>
      <c r="D877" s="76"/>
      <c r="E877" s="76"/>
      <c r="F877" s="73" t="str">
        <f t="shared" si="164"/>
        <v>-</v>
      </c>
    </row>
    <row r="878" spans="1:6" ht="24" x14ac:dyDescent="0.2">
      <c r="A878" s="69">
        <v>81532</v>
      </c>
      <c r="B878" s="77" t="s">
        <v>1630</v>
      </c>
      <c r="C878" s="71" t="s">
        <v>1631</v>
      </c>
      <c r="D878" s="76"/>
      <c r="E878" s="76"/>
      <c r="F878" s="73" t="str">
        <f t="shared" si="164"/>
        <v>-</v>
      </c>
    </row>
    <row r="879" spans="1:6" ht="24" x14ac:dyDescent="0.2">
      <c r="A879" s="69">
        <v>81542</v>
      </c>
      <c r="B879" s="77" t="s">
        <v>1632</v>
      </c>
      <c r="C879" s="71" t="s">
        <v>1633</v>
      </c>
      <c r="D879" s="76"/>
      <c r="E879" s="76"/>
      <c r="F879" s="73" t="str">
        <f t="shared" si="164"/>
        <v>-</v>
      </c>
    </row>
    <row r="880" spans="1:6" ht="24" x14ac:dyDescent="0.2">
      <c r="A880" s="69">
        <v>81552</v>
      </c>
      <c r="B880" s="70" t="s">
        <v>1634</v>
      </c>
      <c r="C880" s="71" t="s">
        <v>1635</v>
      </c>
      <c r="D880" s="76"/>
      <c r="E880" s="76"/>
      <c r="F880" s="73" t="str">
        <f t="shared" si="164"/>
        <v>-</v>
      </c>
    </row>
    <row r="881" spans="1:6" ht="24" x14ac:dyDescent="0.2">
      <c r="A881" s="69">
        <v>81631</v>
      </c>
      <c r="B881" s="77" t="s">
        <v>1636</v>
      </c>
      <c r="C881" s="71" t="s">
        <v>1637</v>
      </c>
      <c r="D881" s="76"/>
      <c r="E881" s="76"/>
      <c r="F881" s="73" t="str">
        <f t="shared" si="164"/>
        <v>-</v>
      </c>
    </row>
    <row r="882" spans="1:6" ht="24" x14ac:dyDescent="0.2">
      <c r="A882" s="69">
        <v>81632</v>
      </c>
      <c r="B882" s="70" t="s">
        <v>1638</v>
      </c>
      <c r="C882" s="71" t="s">
        <v>1639</v>
      </c>
      <c r="D882" s="76"/>
      <c r="E882" s="76"/>
      <c r="F882" s="73" t="str">
        <f t="shared" si="164"/>
        <v>-</v>
      </c>
    </row>
    <row r="883" spans="1:6" ht="12.75" customHeight="1" x14ac:dyDescent="0.2">
      <c r="A883" s="69">
        <v>81641</v>
      </c>
      <c r="B883" s="70" t="s">
        <v>1640</v>
      </c>
      <c r="C883" s="71" t="s">
        <v>1641</v>
      </c>
      <c r="D883" s="76"/>
      <c r="E883" s="76"/>
      <c r="F883" s="73" t="str">
        <f t="shared" si="164"/>
        <v>-</v>
      </c>
    </row>
    <row r="884" spans="1:6" ht="12.75" customHeight="1" x14ac:dyDescent="0.2">
      <c r="A884" s="69">
        <v>81642</v>
      </c>
      <c r="B884" s="70" t="s">
        <v>1642</v>
      </c>
      <c r="C884" s="71" t="s">
        <v>1643</v>
      </c>
      <c r="D884" s="76"/>
      <c r="E884" s="76"/>
      <c r="F884" s="73" t="str">
        <f t="shared" si="164"/>
        <v>-</v>
      </c>
    </row>
    <row r="885" spans="1:6" ht="12.75" customHeight="1" x14ac:dyDescent="0.2">
      <c r="A885" s="69">
        <v>81711</v>
      </c>
      <c r="B885" s="70" t="s">
        <v>1644</v>
      </c>
      <c r="C885" s="71" t="s">
        <v>1645</v>
      </c>
      <c r="D885" s="76"/>
      <c r="E885" s="76"/>
      <c r="F885" s="73" t="str">
        <f t="shared" si="164"/>
        <v>-</v>
      </c>
    </row>
    <row r="886" spans="1:6" ht="12.75" customHeight="1" x14ac:dyDescent="0.2">
      <c r="A886" s="69">
        <v>81712</v>
      </c>
      <c r="B886" s="70" t="s">
        <v>1646</v>
      </c>
      <c r="C886" s="71" t="s">
        <v>1647</v>
      </c>
      <c r="D886" s="76"/>
      <c r="E886" s="76"/>
      <c r="F886" s="73" t="str">
        <f t="shared" si="164"/>
        <v>-</v>
      </c>
    </row>
    <row r="887" spans="1:6" ht="12.75" customHeight="1" x14ac:dyDescent="0.2">
      <c r="A887" s="69">
        <v>81721</v>
      </c>
      <c r="B887" s="70" t="s">
        <v>1648</v>
      </c>
      <c r="C887" s="71" t="s">
        <v>1649</v>
      </c>
      <c r="D887" s="76"/>
      <c r="E887" s="76"/>
      <c r="F887" s="73" t="str">
        <f t="shared" si="164"/>
        <v>-</v>
      </c>
    </row>
    <row r="888" spans="1:6" ht="12.75" customHeight="1" x14ac:dyDescent="0.2">
      <c r="A888" s="69">
        <v>81722</v>
      </c>
      <c r="B888" s="70" t="s">
        <v>1650</v>
      </c>
      <c r="C888" s="71" t="s">
        <v>1651</v>
      </c>
      <c r="D888" s="76"/>
      <c r="E888" s="76"/>
      <c r="F888" s="73" t="str">
        <f t="shared" si="164"/>
        <v>-</v>
      </c>
    </row>
    <row r="889" spans="1:6" ht="12.75" customHeight="1" x14ac:dyDescent="0.2">
      <c r="A889" s="69">
        <v>81731</v>
      </c>
      <c r="B889" s="70" t="s">
        <v>1652</v>
      </c>
      <c r="C889" s="71" t="s">
        <v>1653</v>
      </c>
      <c r="D889" s="76"/>
      <c r="E889" s="76"/>
      <c r="F889" s="73" t="str">
        <f t="shared" si="164"/>
        <v>-</v>
      </c>
    </row>
    <row r="890" spans="1:6" ht="12.75" customHeight="1" x14ac:dyDescent="0.2">
      <c r="A890" s="69">
        <v>81732</v>
      </c>
      <c r="B890" s="70" t="s">
        <v>1654</v>
      </c>
      <c r="C890" s="71" t="s">
        <v>1655</v>
      </c>
      <c r="D890" s="76"/>
      <c r="E890" s="76"/>
      <c r="F890" s="73" t="str">
        <f t="shared" si="164"/>
        <v>-</v>
      </c>
    </row>
    <row r="891" spans="1:6" ht="12.75" customHeight="1" x14ac:dyDescent="0.2">
      <c r="A891" s="69">
        <v>81741</v>
      </c>
      <c r="B891" s="70" t="s">
        <v>1656</v>
      </c>
      <c r="C891" s="71" t="s">
        <v>1657</v>
      </c>
      <c r="D891" s="76"/>
      <c r="E891" s="76"/>
      <c r="F891" s="73" t="str">
        <f t="shared" si="164"/>
        <v>-</v>
      </c>
    </row>
    <row r="892" spans="1:6" ht="12.75" customHeight="1" x14ac:dyDescent="0.2">
      <c r="A892" s="69">
        <v>81742</v>
      </c>
      <c r="B892" s="70" t="s">
        <v>1658</v>
      </c>
      <c r="C892" s="71" t="s">
        <v>1659</v>
      </c>
      <c r="D892" s="76"/>
      <c r="E892" s="76"/>
      <c r="F892" s="73" t="str">
        <f t="shared" si="164"/>
        <v>-</v>
      </c>
    </row>
    <row r="893" spans="1:6" ht="12.75" customHeight="1" x14ac:dyDescent="0.2">
      <c r="A893" s="69">
        <v>81751</v>
      </c>
      <c r="B893" s="70" t="s">
        <v>1660</v>
      </c>
      <c r="C893" s="71" t="s">
        <v>1661</v>
      </c>
      <c r="D893" s="76"/>
      <c r="E893" s="76"/>
      <c r="F893" s="73" t="str">
        <f t="shared" si="164"/>
        <v>-</v>
      </c>
    </row>
    <row r="894" spans="1:6" ht="12.75" customHeight="1" x14ac:dyDescent="0.2">
      <c r="A894" s="69">
        <v>81752</v>
      </c>
      <c r="B894" s="70" t="s">
        <v>1662</v>
      </c>
      <c r="C894" s="71" t="s">
        <v>1663</v>
      </c>
      <c r="D894" s="76"/>
      <c r="E894" s="76"/>
      <c r="F894" s="73" t="str">
        <f t="shared" si="164"/>
        <v>-</v>
      </c>
    </row>
    <row r="895" spans="1:6" ht="24" x14ac:dyDescent="0.2">
      <c r="A895" s="69">
        <v>81761</v>
      </c>
      <c r="B895" s="77" t="s">
        <v>1664</v>
      </c>
      <c r="C895" s="71" t="s">
        <v>1665</v>
      </c>
      <c r="D895" s="76"/>
      <c r="E895" s="76"/>
      <c r="F895" s="73" t="str">
        <f t="shared" si="164"/>
        <v>-</v>
      </c>
    </row>
    <row r="896" spans="1:6" ht="24" x14ac:dyDescent="0.2">
      <c r="A896" s="69">
        <v>81762</v>
      </c>
      <c r="B896" s="77" t="s">
        <v>1666</v>
      </c>
      <c r="C896" s="71" t="s">
        <v>1667</v>
      </c>
      <c r="D896" s="76"/>
      <c r="E896" s="76"/>
      <c r="F896" s="73" t="str">
        <f t="shared" si="164"/>
        <v>-</v>
      </c>
    </row>
    <row r="897" spans="1:7" s="114" customFormat="1" ht="12.75" customHeight="1" x14ac:dyDescent="0.2">
      <c r="A897" s="135">
        <v>81771</v>
      </c>
      <c r="B897" s="75" t="s">
        <v>2834</v>
      </c>
      <c r="C897" s="227" t="s">
        <v>1668</v>
      </c>
      <c r="D897" s="139"/>
      <c r="E897" s="139"/>
      <c r="F897" s="138" t="str">
        <f t="shared" si="164"/>
        <v>-</v>
      </c>
    </row>
    <row r="898" spans="1:7" s="114" customFormat="1" ht="12.75" customHeight="1" x14ac:dyDescent="0.2">
      <c r="A898" s="135">
        <v>81772</v>
      </c>
      <c r="B898" s="75" t="s">
        <v>2835</v>
      </c>
      <c r="C898" s="227" t="s">
        <v>1669</v>
      </c>
      <c r="D898" s="139"/>
      <c r="E898" s="139"/>
      <c r="F898" s="138" t="str">
        <f t="shared" si="164"/>
        <v>-</v>
      </c>
    </row>
    <row r="899" spans="1:7" ht="12.75" customHeight="1" x14ac:dyDescent="0.2">
      <c r="A899" s="69">
        <v>82412</v>
      </c>
      <c r="B899" s="70" t="s">
        <v>1670</v>
      </c>
      <c r="C899" s="71" t="s">
        <v>1671</v>
      </c>
      <c r="D899" s="76"/>
      <c r="E899" s="76"/>
      <c r="F899" s="73" t="str">
        <f t="shared" si="164"/>
        <v>-</v>
      </c>
    </row>
    <row r="900" spans="1:7" ht="12.75" customHeight="1" x14ac:dyDescent="0.2">
      <c r="A900" s="69">
        <v>84132</v>
      </c>
      <c r="B900" s="70" t="s">
        <v>1672</v>
      </c>
      <c r="C900" s="71" t="s">
        <v>1673</v>
      </c>
      <c r="D900" s="76"/>
      <c r="E900" s="76"/>
      <c r="F900" s="73" t="str">
        <f t="shared" si="164"/>
        <v>-</v>
      </c>
    </row>
    <row r="901" spans="1:7" ht="12.75" customHeight="1" x14ac:dyDescent="0.2">
      <c r="A901" s="69">
        <v>84142</v>
      </c>
      <c r="B901" s="70" t="s">
        <v>1674</v>
      </c>
      <c r="C901" s="71" t="s">
        <v>1675</v>
      </c>
      <c r="D901" s="76"/>
      <c r="E901" s="76"/>
      <c r="F901" s="73" t="str">
        <f t="shared" si="164"/>
        <v>-</v>
      </c>
    </row>
    <row r="902" spans="1:7" ht="12.75" customHeight="1" x14ac:dyDescent="0.2">
      <c r="A902" s="69">
        <v>84152</v>
      </c>
      <c r="B902" s="70" t="s">
        <v>1676</v>
      </c>
      <c r="C902" s="71" t="s">
        <v>1677</v>
      </c>
      <c r="D902" s="76"/>
      <c r="E902" s="76"/>
      <c r="F902" s="73" t="str">
        <f t="shared" si="164"/>
        <v>-</v>
      </c>
    </row>
    <row r="903" spans="1:7" ht="12.75" customHeight="1" x14ac:dyDescent="0.2">
      <c r="A903" s="69">
        <v>84162</v>
      </c>
      <c r="B903" s="70" t="s">
        <v>1678</v>
      </c>
      <c r="C903" s="71" t="s">
        <v>1679</v>
      </c>
      <c r="D903" s="76"/>
      <c r="E903" s="76"/>
      <c r="F903" s="73" t="str">
        <f t="shared" si="164"/>
        <v>-</v>
      </c>
    </row>
    <row r="904" spans="1:7" ht="12.75" customHeight="1" x14ac:dyDescent="0.2">
      <c r="A904" s="69">
        <v>84221</v>
      </c>
      <c r="B904" s="70" t="s">
        <v>1680</v>
      </c>
      <c r="C904" s="71" t="s">
        <v>1681</v>
      </c>
      <c r="D904" s="76"/>
      <c r="E904" s="76"/>
      <c r="F904" s="73" t="str">
        <f t="shared" si="164"/>
        <v>-</v>
      </c>
    </row>
    <row r="905" spans="1:7" ht="12.75" customHeight="1" x14ac:dyDescent="0.2">
      <c r="A905" s="69">
        <v>84222</v>
      </c>
      <c r="B905" s="70" t="s">
        <v>1682</v>
      </c>
      <c r="C905" s="71" t="s">
        <v>1683</v>
      </c>
      <c r="D905" s="76"/>
      <c r="E905" s="76"/>
      <c r="F905" s="73" t="str">
        <f t="shared" si="164"/>
        <v>-</v>
      </c>
    </row>
    <row r="906" spans="1:7" ht="12.75" customHeight="1" x14ac:dyDescent="0.2">
      <c r="A906" s="69" t="s">
        <v>1684</v>
      </c>
      <c r="B906" s="75" t="s">
        <v>2836</v>
      </c>
      <c r="C906" s="71" t="s">
        <v>1684</v>
      </c>
      <c r="D906" s="76"/>
      <c r="E906" s="76"/>
      <c r="F906" s="73" t="str">
        <f t="shared" si="164"/>
        <v>-</v>
      </c>
      <c r="G906" s="74"/>
    </row>
    <row r="907" spans="1:7" ht="12.75" customHeight="1" x14ac:dyDescent="0.2">
      <c r="A907" s="69">
        <v>84232</v>
      </c>
      <c r="B907" s="70" t="s">
        <v>1685</v>
      </c>
      <c r="C907" s="71" t="s">
        <v>1686</v>
      </c>
      <c r="D907" s="76"/>
      <c r="E907" s="76"/>
      <c r="F907" s="73" t="str">
        <f t="shared" si="164"/>
        <v>-</v>
      </c>
    </row>
    <row r="908" spans="1:7" ht="24" x14ac:dyDescent="0.2">
      <c r="A908" s="69">
        <v>84242</v>
      </c>
      <c r="B908" s="70" t="s">
        <v>1687</v>
      </c>
      <c r="C908" s="71" t="s">
        <v>1688</v>
      </c>
      <c r="D908" s="76"/>
      <c r="E908" s="76"/>
      <c r="F908" s="73" t="str">
        <f t="shared" si="164"/>
        <v>-</v>
      </c>
    </row>
    <row r="909" spans="1:7" ht="12.75" customHeight="1" x14ac:dyDescent="0.2">
      <c r="A909" s="69" t="s">
        <v>1689</v>
      </c>
      <c r="B909" s="75" t="s">
        <v>2837</v>
      </c>
      <c r="C909" s="71" t="s">
        <v>1689</v>
      </c>
      <c r="D909" s="76"/>
      <c r="E909" s="76"/>
      <c r="F909" s="73" t="str">
        <f t="shared" si="164"/>
        <v>-</v>
      </c>
      <c r="G909" s="74"/>
    </row>
    <row r="910" spans="1:7" ht="12.75" customHeight="1" x14ac:dyDescent="0.2">
      <c r="A910" s="69">
        <v>84312</v>
      </c>
      <c r="B910" s="70" t="s">
        <v>1690</v>
      </c>
      <c r="C910" s="71" t="s">
        <v>1691</v>
      </c>
      <c r="D910" s="76"/>
      <c r="E910" s="76"/>
      <c r="F910" s="73" t="str">
        <f t="shared" si="164"/>
        <v>-</v>
      </c>
    </row>
    <row r="911" spans="1:7" ht="24" x14ac:dyDescent="0.2">
      <c r="A911" s="69">
        <v>84431</v>
      </c>
      <c r="B911" s="70" t="s">
        <v>1692</v>
      </c>
      <c r="C911" s="71" t="s">
        <v>1693</v>
      </c>
      <c r="D911" s="76"/>
      <c r="E911" s="76"/>
      <c r="F911" s="73" t="str">
        <f t="shared" si="164"/>
        <v>-</v>
      </c>
    </row>
    <row r="912" spans="1:7" ht="24" x14ac:dyDescent="0.2">
      <c r="A912" s="69">
        <v>84432</v>
      </c>
      <c r="B912" s="70" t="s">
        <v>1694</v>
      </c>
      <c r="C912" s="71" t="s">
        <v>1695</v>
      </c>
      <c r="D912" s="76"/>
      <c r="E912" s="76"/>
      <c r="F912" s="73" t="str">
        <f t="shared" si="164"/>
        <v>-</v>
      </c>
    </row>
    <row r="913" spans="1:7" ht="24" x14ac:dyDescent="0.2">
      <c r="A913" s="69" t="s">
        <v>1696</v>
      </c>
      <c r="B913" s="75" t="s">
        <v>2838</v>
      </c>
      <c r="C913" s="71" t="s">
        <v>1696</v>
      </c>
      <c r="D913" s="76"/>
      <c r="E913" s="76"/>
      <c r="F913" s="73" t="str">
        <f t="shared" si="164"/>
        <v>-</v>
      </c>
      <c r="G913" s="74"/>
    </row>
    <row r="914" spans="1:7" ht="24" x14ac:dyDescent="0.2">
      <c r="A914" s="69">
        <v>84442</v>
      </c>
      <c r="B914" s="75" t="s">
        <v>1697</v>
      </c>
      <c r="C914" s="71" t="s">
        <v>1698</v>
      </c>
      <c r="D914" s="76"/>
      <c r="E914" s="76"/>
      <c r="F914" s="73" t="str">
        <f t="shared" si="164"/>
        <v>-</v>
      </c>
    </row>
    <row r="915" spans="1:7" ht="24" x14ac:dyDescent="0.2">
      <c r="A915" s="69">
        <v>84452</v>
      </c>
      <c r="B915" s="79" t="s">
        <v>1699</v>
      </c>
      <c r="C915" s="71" t="s">
        <v>1700</v>
      </c>
      <c r="D915" s="76"/>
      <c r="E915" s="76"/>
      <c r="F915" s="73" t="str">
        <f t="shared" si="164"/>
        <v>-</v>
      </c>
    </row>
    <row r="916" spans="1:7" ht="24" x14ac:dyDescent="0.2">
      <c r="A916" s="69" t="s">
        <v>1701</v>
      </c>
      <c r="B916" s="79" t="s">
        <v>2839</v>
      </c>
      <c r="C916" s="71" t="s">
        <v>1701</v>
      </c>
      <c r="D916" s="76"/>
      <c r="E916" s="76"/>
      <c r="F916" s="73" t="str">
        <f t="shared" si="164"/>
        <v>-</v>
      </c>
      <c r="G916" s="74"/>
    </row>
    <row r="917" spans="1:7" ht="12.75" customHeight="1" x14ac:dyDescent="0.2">
      <c r="A917" s="69">
        <v>84461</v>
      </c>
      <c r="B917" s="75" t="s">
        <v>1702</v>
      </c>
      <c r="C917" s="71" t="s">
        <v>1703</v>
      </c>
      <c r="D917" s="76"/>
      <c r="E917" s="76"/>
      <c r="F917" s="73" t="str">
        <f t="shared" si="164"/>
        <v>-</v>
      </c>
    </row>
    <row r="918" spans="1:7" ht="12.75" customHeight="1" x14ac:dyDescent="0.2">
      <c r="A918" s="69">
        <v>84462</v>
      </c>
      <c r="B918" s="75" t="s">
        <v>1704</v>
      </c>
      <c r="C918" s="71" t="s">
        <v>1705</v>
      </c>
      <c r="D918" s="76"/>
      <c r="E918" s="76"/>
      <c r="F918" s="73" t="str">
        <f t="shared" si="164"/>
        <v>-</v>
      </c>
    </row>
    <row r="919" spans="1:7" ht="12.75" customHeight="1" x14ac:dyDescent="0.2">
      <c r="A919" s="69" t="s">
        <v>1706</v>
      </c>
      <c r="B919" s="75" t="s">
        <v>2840</v>
      </c>
      <c r="C919" s="71" t="s">
        <v>1706</v>
      </c>
      <c r="D919" s="76"/>
      <c r="E919" s="76"/>
      <c r="F919" s="73" t="str">
        <f t="shared" si="164"/>
        <v>-</v>
      </c>
      <c r="G919" s="74"/>
    </row>
    <row r="920" spans="1:7" ht="12.75" customHeight="1" x14ac:dyDescent="0.2">
      <c r="A920" s="69">
        <v>84472</v>
      </c>
      <c r="B920" s="75" t="s">
        <v>1707</v>
      </c>
      <c r="C920" s="71" t="s">
        <v>1708</v>
      </c>
      <c r="D920" s="76"/>
      <c r="E920" s="76"/>
      <c r="F920" s="73" t="str">
        <f t="shared" si="164"/>
        <v>-</v>
      </c>
    </row>
    <row r="921" spans="1:7" ht="12.75" customHeight="1" x14ac:dyDescent="0.2">
      <c r="A921" s="69">
        <v>84482</v>
      </c>
      <c r="B921" s="75" t="s">
        <v>1709</v>
      </c>
      <c r="C921" s="71" t="s">
        <v>1710</v>
      </c>
      <c r="D921" s="76"/>
      <c r="E921" s="76"/>
      <c r="F921" s="73" t="str">
        <f t="shared" si="164"/>
        <v>-</v>
      </c>
    </row>
    <row r="922" spans="1:7" ht="12" x14ac:dyDescent="0.2">
      <c r="A922" s="69" t="s">
        <v>1711</v>
      </c>
      <c r="B922" s="75" t="s">
        <v>2841</v>
      </c>
      <c r="C922" s="71" t="s">
        <v>1711</v>
      </c>
      <c r="D922" s="76"/>
      <c r="E922" s="76"/>
      <c r="F922" s="73" t="str">
        <f t="shared" si="164"/>
        <v>-</v>
      </c>
      <c r="G922" s="74"/>
    </row>
    <row r="923" spans="1:7" ht="24" x14ac:dyDescent="0.2">
      <c r="A923" s="69">
        <v>84532</v>
      </c>
      <c r="B923" s="70" t="s">
        <v>1712</v>
      </c>
      <c r="C923" s="71" t="s">
        <v>1713</v>
      </c>
      <c r="D923" s="76"/>
      <c r="E923" s="76"/>
      <c r="F923" s="73" t="str">
        <f t="shared" si="164"/>
        <v>-</v>
      </c>
    </row>
    <row r="924" spans="1:7" ht="12.75" customHeight="1" x14ac:dyDescent="0.2">
      <c r="A924" s="69">
        <v>84542</v>
      </c>
      <c r="B924" s="70" t="s">
        <v>1714</v>
      </c>
      <c r="C924" s="71" t="s">
        <v>1715</v>
      </c>
      <c r="D924" s="76"/>
      <c r="E924" s="76"/>
      <c r="F924" s="73" t="str">
        <f t="shared" si="164"/>
        <v>-</v>
      </c>
    </row>
    <row r="925" spans="1:7" ht="12.75" customHeight="1" x14ac:dyDescent="0.2">
      <c r="A925" s="69">
        <v>84552</v>
      </c>
      <c r="B925" s="70" t="s">
        <v>1716</v>
      </c>
      <c r="C925" s="71" t="s">
        <v>1717</v>
      </c>
      <c r="D925" s="76"/>
      <c r="E925" s="76"/>
      <c r="F925" s="73" t="str">
        <f t="shared" si="164"/>
        <v>-</v>
      </c>
    </row>
    <row r="926" spans="1:7" ht="12.75" customHeight="1" x14ac:dyDescent="0.2">
      <c r="A926" s="69">
        <v>84711</v>
      </c>
      <c r="B926" s="70" t="s">
        <v>1718</v>
      </c>
      <c r="C926" s="71" t="s">
        <v>1719</v>
      </c>
      <c r="D926" s="76"/>
      <c r="E926" s="76"/>
      <c r="F926" s="73" t="str">
        <f t="shared" si="164"/>
        <v>-</v>
      </c>
    </row>
    <row r="927" spans="1:7" ht="12.75" customHeight="1" x14ac:dyDescent="0.2">
      <c r="A927" s="69">
        <v>84712</v>
      </c>
      <c r="B927" s="70" t="s">
        <v>1720</v>
      </c>
      <c r="C927" s="71" t="s">
        <v>1721</v>
      </c>
      <c r="D927" s="76"/>
      <c r="E927" s="76"/>
      <c r="F927" s="73" t="str">
        <f t="shared" si="164"/>
        <v>-</v>
      </c>
    </row>
    <row r="928" spans="1:7" ht="12.75" customHeight="1" x14ac:dyDescent="0.2">
      <c r="A928" s="69">
        <v>84721</v>
      </c>
      <c r="B928" s="70" t="s">
        <v>1722</v>
      </c>
      <c r="C928" s="71" t="s">
        <v>1723</v>
      </c>
      <c r="D928" s="76"/>
      <c r="E928" s="76"/>
      <c r="F928" s="73" t="str">
        <f t="shared" si="164"/>
        <v>-</v>
      </c>
    </row>
    <row r="929" spans="1:7" ht="12.75" customHeight="1" x14ac:dyDescent="0.2">
      <c r="A929" s="69">
        <v>84722</v>
      </c>
      <c r="B929" s="70" t="s">
        <v>1724</v>
      </c>
      <c r="C929" s="71" t="s">
        <v>1725</v>
      </c>
      <c r="D929" s="76"/>
      <c r="E929" s="76"/>
      <c r="F929" s="73" t="str">
        <f t="shared" si="164"/>
        <v>-</v>
      </c>
    </row>
    <row r="930" spans="1:7" ht="12.75" customHeight="1" x14ac:dyDescent="0.2">
      <c r="A930" s="69">
        <v>84731</v>
      </c>
      <c r="B930" s="70" t="s">
        <v>1726</v>
      </c>
      <c r="C930" s="71" t="s">
        <v>1727</v>
      </c>
      <c r="D930" s="76"/>
      <c r="E930" s="76"/>
      <c r="F930" s="73" t="str">
        <f t="shared" si="164"/>
        <v>-</v>
      </c>
    </row>
    <row r="931" spans="1:7" ht="12.75" customHeight="1" x14ac:dyDescent="0.2">
      <c r="A931" s="69">
        <v>84732</v>
      </c>
      <c r="B931" s="70" t="s">
        <v>1728</v>
      </c>
      <c r="C931" s="71" t="s">
        <v>1729</v>
      </c>
      <c r="D931" s="76"/>
      <c r="E931" s="76"/>
      <c r="F931" s="73" t="str">
        <f t="shared" si="164"/>
        <v>-</v>
      </c>
    </row>
    <row r="932" spans="1:7" ht="12.75" customHeight="1" x14ac:dyDescent="0.2">
      <c r="A932" s="69">
        <v>84741</v>
      </c>
      <c r="B932" s="70" t="s">
        <v>1730</v>
      </c>
      <c r="C932" s="71" t="s">
        <v>1731</v>
      </c>
      <c r="D932" s="76"/>
      <c r="E932" s="76"/>
      <c r="F932" s="73" t="str">
        <f t="shared" si="164"/>
        <v>-</v>
      </c>
    </row>
    <row r="933" spans="1:7" ht="12.75" customHeight="1" x14ac:dyDescent="0.2">
      <c r="A933" s="69">
        <v>84742</v>
      </c>
      <c r="B933" s="70" t="s">
        <v>1732</v>
      </c>
      <c r="C933" s="71" t="s">
        <v>1733</v>
      </c>
      <c r="D933" s="76"/>
      <c r="E933" s="76"/>
      <c r="F933" s="73" t="str">
        <f t="shared" si="164"/>
        <v>-</v>
      </c>
    </row>
    <row r="934" spans="1:7" ht="12.75" customHeight="1" x14ac:dyDescent="0.2">
      <c r="A934" s="69">
        <v>84751</v>
      </c>
      <c r="B934" s="70" t="s">
        <v>1734</v>
      </c>
      <c r="C934" s="71" t="s">
        <v>1735</v>
      </c>
      <c r="D934" s="76"/>
      <c r="E934" s="76"/>
      <c r="F934" s="73" t="str">
        <f t="shared" si="164"/>
        <v>-</v>
      </c>
    </row>
    <row r="935" spans="1:7" ht="12.75" customHeight="1" x14ac:dyDescent="0.2">
      <c r="A935" s="69">
        <v>84752</v>
      </c>
      <c r="B935" s="70" t="s">
        <v>1736</v>
      </c>
      <c r="C935" s="71" t="s">
        <v>1737</v>
      </c>
      <c r="D935" s="76"/>
      <c r="E935" s="76"/>
      <c r="F935" s="73" t="str">
        <f t="shared" si="164"/>
        <v>-</v>
      </c>
    </row>
    <row r="936" spans="1:7" ht="24" x14ac:dyDescent="0.2">
      <c r="A936" s="69">
        <v>84761</v>
      </c>
      <c r="B936" s="77" t="s">
        <v>1738</v>
      </c>
      <c r="C936" s="71" t="s">
        <v>1739</v>
      </c>
      <c r="D936" s="76"/>
      <c r="E936" s="76"/>
      <c r="F936" s="73" t="str">
        <f t="shared" si="164"/>
        <v>-</v>
      </c>
    </row>
    <row r="937" spans="1:7" ht="24" x14ac:dyDescent="0.2">
      <c r="A937" s="69">
        <v>84762</v>
      </c>
      <c r="B937" s="77" t="s">
        <v>1740</v>
      </c>
      <c r="C937" s="71" t="s">
        <v>1741</v>
      </c>
      <c r="D937" s="76"/>
      <c r="E937" s="76"/>
      <c r="F937" s="73" t="str">
        <f t="shared" si="164"/>
        <v>-</v>
      </c>
    </row>
    <row r="938" spans="1:7" ht="12" x14ac:dyDescent="0.2">
      <c r="A938" s="69" t="s">
        <v>1742</v>
      </c>
      <c r="B938" s="75" t="s">
        <v>2842</v>
      </c>
      <c r="C938" s="71" t="s">
        <v>1742</v>
      </c>
      <c r="D938" s="76"/>
      <c r="E938" s="76"/>
      <c r="F938" s="73" t="str">
        <f t="shared" si="164"/>
        <v>-</v>
      </c>
      <c r="G938" s="74"/>
    </row>
    <row r="939" spans="1:7" ht="12" x14ac:dyDescent="0.2">
      <c r="A939" s="69" t="s">
        <v>1743</v>
      </c>
      <c r="B939" s="75" t="s">
        <v>2843</v>
      </c>
      <c r="C939" s="71" t="s">
        <v>1743</v>
      </c>
      <c r="D939" s="76"/>
      <c r="E939" s="76"/>
      <c r="F939" s="73" t="str">
        <f t="shared" si="164"/>
        <v>-</v>
      </c>
      <c r="G939" s="74"/>
    </row>
    <row r="940" spans="1:7" ht="12.75" customHeight="1" x14ac:dyDescent="0.2">
      <c r="A940" s="69">
        <v>85412</v>
      </c>
      <c r="B940" s="75" t="s">
        <v>1744</v>
      </c>
      <c r="C940" s="71" t="s">
        <v>1745</v>
      </c>
      <c r="D940" s="76"/>
      <c r="E940" s="76"/>
      <c r="F940" s="73" t="str">
        <f t="shared" si="164"/>
        <v>-</v>
      </c>
    </row>
    <row r="941" spans="1:7" ht="24" x14ac:dyDescent="0.2">
      <c r="A941" s="69">
        <v>51212</v>
      </c>
      <c r="B941" s="77" t="s">
        <v>1746</v>
      </c>
      <c r="C941" s="71" t="s">
        <v>1747</v>
      </c>
      <c r="D941" s="76"/>
      <c r="E941" s="76"/>
      <c r="F941" s="73" t="str">
        <f t="shared" si="164"/>
        <v>-</v>
      </c>
    </row>
    <row r="942" spans="1:7" ht="12.75" customHeight="1" x14ac:dyDescent="0.2">
      <c r="A942" s="69">
        <v>51322</v>
      </c>
      <c r="B942" s="70" t="s">
        <v>1748</v>
      </c>
      <c r="C942" s="71" t="s">
        <v>1749</v>
      </c>
      <c r="D942" s="76"/>
      <c r="E942" s="76"/>
      <c r="F942" s="73" t="str">
        <f t="shared" si="164"/>
        <v>-</v>
      </c>
    </row>
    <row r="943" spans="1:7" ht="12.75" customHeight="1" x14ac:dyDescent="0.2">
      <c r="A943" s="69">
        <v>51332</v>
      </c>
      <c r="B943" s="70" t="s">
        <v>1750</v>
      </c>
      <c r="C943" s="71" t="s">
        <v>1751</v>
      </c>
      <c r="D943" s="76"/>
      <c r="E943" s="76"/>
      <c r="F943" s="73" t="str">
        <f t="shared" si="164"/>
        <v>-</v>
      </c>
    </row>
    <row r="944" spans="1:7" ht="24" x14ac:dyDescent="0.2">
      <c r="A944" s="69">
        <v>51342</v>
      </c>
      <c r="B944" s="70" t="s">
        <v>1752</v>
      </c>
      <c r="C944" s="71" t="s">
        <v>1753</v>
      </c>
      <c r="D944" s="76"/>
      <c r="E944" s="76"/>
      <c r="F944" s="73" t="str">
        <f t="shared" si="164"/>
        <v>-</v>
      </c>
    </row>
    <row r="945" spans="1:6" ht="12.75" customHeight="1" x14ac:dyDescent="0.2">
      <c r="A945" s="69">
        <v>51411</v>
      </c>
      <c r="B945" s="70" t="s">
        <v>1754</v>
      </c>
      <c r="C945" s="71" t="s">
        <v>1755</v>
      </c>
      <c r="D945" s="76"/>
      <c r="E945" s="76"/>
      <c r="F945" s="73" t="str">
        <f t="shared" si="164"/>
        <v>-</v>
      </c>
    </row>
    <row r="946" spans="1:6" ht="12.75" customHeight="1" x14ac:dyDescent="0.2">
      <c r="A946" s="69">
        <v>51412</v>
      </c>
      <c r="B946" s="70" t="s">
        <v>1756</v>
      </c>
      <c r="C946" s="71" t="s">
        <v>1757</v>
      </c>
      <c r="D946" s="76"/>
      <c r="E946" s="76"/>
      <c r="F946" s="73" t="str">
        <f t="shared" si="164"/>
        <v>-</v>
      </c>
    </row>
    <row r="947" spans="1:6" ht="24" x14ac:dyDescent="0.2">
      <c r="A947" s="69">
        <v>51532</v>
      </c>
      <c r="B947" s="70" t="s">
        <v>1758</v>
      </c>
      <c r="C947" s="71" t="s">
        <v>1759</v>
      </c>
      <c r="D947" s="76"/>
      <c r="E947" s="76"/>
      <c r="F947" s="73" t="str">
        <f t="shared" si="164"/>
        <v>-</v>
      </c>
    </row>
    <row r="948" spans="1:6" ht="24" x14ac:dyDescent="0.2">
      <c r="A948" s="69">
        <v>51542</v>
      </c>
      <c r="B948" s="70" t="s">
        <v>1760</v>
      </c>
      <c r="C948" s="71" t="s">
        <v>1761</v>
      </c>
      <c r="D948" s="76"/>
      <c r="E948" s="76"/>
      <c r="F948" s="73" t="str">
        <f t="shared" si="164"/>
        <v>-</v>
      </c>
    </row>
    <row r="949" spans="1:6" ht="24" x14ac:dyDescent="0.2">
      <c r="A949" s="69">
        <v>51552</v>
      </c>
      <c r="B949" s="77" t="s">
        <v>1762</v>
      </c>
      <c r="C949" s="71" t="s">
        <v>1763</v>
      </c>
      <c r="D949" s="76"/>
      <c r="E949" s="76"/>
      <c r="F949" s="73" t="str">
        <f t="shared" si="164"/>
        <v>-</v>
      </c>
    </row>
    <row r="950" spans="1:6" ht="24" x14ac:dyDescent="0.2">
      <c r="A950" s="69">
        <v>51631</v>
      </c>
      <c r="B950" s="70" t="s">
        <v>1764</v>
      </c>
      <c r="C950" s="71" t="s">
        <v>1765</v>
      </c>
      <c r="D950" s="76"/>
      <c r="E950" s="76"/>
      <c r="F950" s="73" t="str">
        <f t="shared" si="164"/>
        <v>-</v>
      </c>
    </row>
    <row r="951" spans="1:6" ht="24" x14ac:dyDescent="0.2">
      <c r="A951" s="69">
        <v>51632</v>
      </c>
      <c r="B951" s="70" t="s">
        <v>1766</v>
      </c>
      <c r="C951" s="71" t="s">
        <v>1767</v>
      </c>
      <c r="D951" s="76"/>
      <c r="E951" s="76"/>
      <c r="F951" s="73" t="str">
        <f t="shared" si="164"/>
        <v>-</v>
      </c>
    </row>
    <row r="952" spans="1:6" ht="12.75" customHeight="1" x14ac:dyDescent="0.2">
      <c r="A952" s="69">
        <v>51641</v>
      </c>
      <c r="B952" s="70" t="s">
        <v>1768</v>
      </c>
      <c r="C952" s="71" t="s">
        <v>1769</v>
      </c>
      <c r="D952" s="76"/>
      <c r="E952" s="76"/>
      <c r="F952" s="73" t="str">
        <f t="shared" si="164"/>
        <v>-</v>
      </c>
    </row>
    <row r="953" spans="1:6" ht="12.75" customHeight="1" x14ac:dyDescent="0.2">
      <c r="A953" s="69">
        <v>51642</v>
      </c>
      <c r="B953" s="70" t="s">
        <v>1770</v>
      </c>
      <c r="C953" s="71" t="s">
        <v>1771</v>
      </c>
      <c r="D953" s="76"/>
      <c r="E953" s="76"/>
      <c r="F953" s="73" t="str">
        <f t="shared" si="164"/>
        <v>-</v>
      </c>
    </row>
    <row r="954" spans="1:6" ht="12.75" customHeight="1" x14ac:dyDescent="0.2">
      <c r="A954" s="69">
        <v>51711</v>
      </c>
      <c r="B954" s="70" t="s">
        <v>1772</v>
      </c>
      <c r="C954" s="71" t="s">
        <v>1773</v>
      </c>
      <c r="D954" s="76"/>
      <c r="E954" s="76"/>
      <c r="F954" s="73" t="str">
        <f t="shared" si="164"/>
        <v>-</v>
      </c>
    </row>
    <row r="955" spans="1:6" ht="12.75" customHeight="1" x14ac:dyDescent="0.2">
      <c r="A955" s="69">
        <v>51712</v>
      </c>
      <c r="B955" s="70" t="s">
        <v>1774</v>
      </c>
      <c r="C955" s="71" t="s">
        <v>1775</v>
      </c>
      <c r="D955" s="76"/>
      <c r="E955" s="76"/>
      <c r="F955" s="73" t="str">
        <f t="shared" si="164"/>
        <v>-</v>
      </c>
    </row>
    <row r="956" spans="1:6" ht="12.75" customHeight="1" x14ac:dyDescent="0.2">
      <c r="A956" s="69">
        <v>51721</v>
      </c>
      <c r="B956" s="70" t="s">
        <v>1776</v>
      </c>
      <c r="C956" s="71" t="s">
        <v>1777</v>
      </c>
      <c r="D956" s="76"/>
      <c r="E956" s="76"/>
      <c r="F956" s="73" t="str">
        <f t="shared" si="164"/>
        <v>-</v>
      </c>
    </row>
    <row r="957" spans="1:6" ht="12.75" customHeight="1" x14ac:dyDescent="0.2">
      <c r="A957" s="69">
        <v>51722</v>
      </c>
      <c r="B957" s="70" t="s">
        <v>1778</v>
      </c>
      <c r="C957" s="71" t="s">
        <v>1779</v>
      </c>
      <c r="D957" s="76"/>
      <c r="E957" s="76"/>
      <c r="F957" s="73" t="str">
        <f t="shared" si="164"/>
        <v>-</v>
      </c>
    </row>
    <row r="958" spans="1:6" ht="12.75" customHeight="1" x14ac:dyDescent="0.2">
      <c r="A958" s="69">
        <v>51731</v>
      </c>
      <c r="B958" s="70" t="s">
        <v>1780</v>
      </c>
      <c r="C958" s="71" t="s">
        <v>1781</v>
      </c>
      <c r="D958" s="76"/>
      <c r="E958" s="76"/>
      <c r="F958" s="73" t="str">
        <f t="shared" si="164"/>
        <v>-</v>
      </c>
    </row>
    <row r="959" spans="1:6" ht="12.75" customHeight="1" x14ac:dyDescent="0.2">
      <c r="A959" s="69">
        <v>51732</v>
      </c>
      <c r="B959" s="70" t="s">
        <v>1782</v>
      </c>
      <c r="C959" s="71" t="s">
        <v>1783</v>
      </c>
      <c r="D959" s="76"/>
      <c r="E959" s="76"/>
      <c r="F959" s="73" t="str">
        <f t="shared" si="164"/>
        <v>-</v>
      </c>
    </row>
    <row r="960" spans="1:6" ht="12.75" customHeight="1" x14ac:dyDescent="0.2">
      <c r="A960" s="69">
        <v>51741</v>
      </c>
      <c r="B960" s="70" t="s">
        <v>1784</v>
      </c>
      <c r="C960" s="71" t="s">
        <v>1785</v>
      </c>
      <c r="D960" s="76"/>
      <c r="E960" s="76"/>
      <c r="F960" s="73" t="str">
        <f t="shared" si="164"/>
        <v>-</v>
      </c>
    </row>
    <row r="961" spans="1:7" ht="12.75" customHeight="1" x14ac:dyDescent="0.2">
      <c r="A961" s="69">
        <v>51742</v>
      </c>
      <c r="B961" s="70" t="s">
        <v>1786</v>
      </c>
      <c r="C961" s="71" t="s">
        <v>1787</v>
      </c>
      <c r="D961" s="76"/>
      <c r="E961" s="76"/>
      <c r="F961" s="73" t="str">
        <f t="shared" si="164"/>
        <v>-</v>
      </c>
    </row>
    <row r="962" spans="1:7" ht="12.75" customHeight="1" x14ac:dyDescent="0.2">
      <c r="A962" s="69">
        <v>51751</v>
      </c>
      <c r="B962" s="70" t="s">
        <v>1788</v>
      </c>
      <c r="C962" s="71" t="s">
        <v>1789</v>
      </c>
      <c r="D962" s="76"/>
      <c r="E962" s="76"/>
      <c r="F962" s="73" t="str">
        <f t="shared" si="164"/>
        <v>-</v>
      </c>
    </row>
    <row r="963" spans="1:7" ht="12.75" customHeight="1" x14ac:dyDescent="0.2">
      <c r="A963" s="69">
        <v>51752</v>
      </c>
      <c r="B963" s="70" t="s">
        <v>1790</v>
      </c>
      <c r="C963" s="71" t="s">
        <v>1791</v>
      </c>
      <c r="D963" s="76"/>
      <c r="E963" s="76"/>
      <c r="F963" s="73" t="str">
        <f t="shared" si="164"/>
        <v>-</v>
      </c>
    </row>
    <row r="964" spans="1:7" ht="24" x14ac:dyDescent="0.2">
      <c r="A964" s="69">
        <v>51761</v>
      </c>
      <c r="B964" s="70" t="s">
        <v>1792</v>
      </c>
      <c r="C964" s="71" t="s">
        <v>1793</v>
      </c>
      <c r="D964" s="76"/>
      <c r="E964" s="76"/>
      <c r="F964" s="73" t="str">
        <f t="shared" si="164"/>
        <v>-</v>
      </c>
    </row>
    <row r="965" spans="1:7" ht="24" x14ac:dyDescent="0.2">
      <c r="A965" s="69">
        <v>51762</v>
      </c>
      <c r="B965" s="70" t="s">
        <v>1794</v>
      </c>
      <c r="C965" s="71" t="s">
        <v>1795</v>
      </c>
      <c r="D965" s="76"/>
      <c r="E965" s="76"/>
      <c r="F965" s="73" t="str">
        <f t="shared" si="164"/>
        <v>-</v>
      </c>
    </row>
    <row r="966" spans="1:7" ht="12" x14ac:dyDescent="0.2">
      <c r="A966" s="69">
        <v>51771</v>
      </c>
      <c r="B966" s="75" t="s">
        <v>2844</v>
      </c>
      <c r="C966" s="71" t="s">
        <v>1796</v>
      </c>
      <c r="D966" s="76"/>
      <c r="E966" s="76"/>
      <c r="F966" s="73" t="str">
        <f t="shared" si="164"/>
        <v>-</v>
      </c>
      <c r="G966" s="74"/>
    </row>
    <row r="967" spans="1:7" ht="12" x14ac:dyDescent="0.2">
      <c r="A967" s="69">
        <v>51772</v>
      </c>
      <c r="B967" s="75" t="s">
        <v>2845</v>
      </c>
      <c r="C967" s="71" t="s">
        <v>1797</v>
      </c>
      <c r="D967" s="76"/>
      <c r="E967" s="76"/>
      <c r="F967" s="73" t="str">
        <f t="shared" si="164"/>
        <v>-</v>
      </c>
      <c r="G967" s="74"/>
    </row>
    <row r="968" spans="1:7" ht="24" x14ac:dyDescent="0.2">
      <c r="A968" s="69">
        <v>54132</v>
      </c>
      <c r="B968" s="70" t="s">
        <v>1798</v>
      </c>
      <c r="C968" s="71" t="s">
        <v>1799</v>
      </c>
      <c r="D968" s="76"/>
      <c r="E968" s="76"/>
      <c r="F968" s="73" t="str">
        <f t="shared" si="164"/>
        <v>-</v>
      </c>
    </row>
    <row r="969" spans="1:7" ht="24" x14ac:dyDescent="0.2">
      <c r="A969" s="69">
        <v>54142</v>
      </c>
      <c r="B969" s="70" t="s">
        <v>1800</v>
      </c>
      <c r="C969" s="71" t="s">
        <v>1801</v>
      </c>
      <c r="D969" s="76"/>
      <c r="E969" s="76"/>
      <c r="F969" s="73" t="str">
        <f t="shared" si="164"/>
        <v>-</v>
      </c>
    </row>
    <row r="970" spans="1:7" ht="12.75" customHeight="1" x14ac:dyDescent="0.2">
      <c r="A970" s="69">
        <v>54152</v>
      </c>
      <c r="B970" s="70" t="s">
        <v>1802</v>
      </c>
      <c r="C970" s="71" t="s">
        <v>1803</v>
      </c>
      <c r="D970" s="76"/>
      <c r="E970" s="76"/>
      <c r="F970" s="73" t="str">
        <f t="shared" si="164"/>
        <v>-</v>
      </c>
    </row>
    <row r="971" spans="1:7" ht="24" x14ac:dyDescent="0.2">
      <c r="A971" s="69">
        <v>54162</v>
      </c>
      <c r="B971" s="70" t="s">
        <v>1804</v>
      </c>
      <c r="C971" s="71" t="s">
        <v>1805</v>
      </c>
      <c r="D971" s="76"/>
      <c r="E971" s="76"/>
      <c r="F971" s="73" t="str">
        <f t="shared" si="164"/>
        <v>-</v>
      </c>
    </row>
    <row r="972" spans="1:7" ht="24" x14ac:dyDescent="0.2">
      <c r="A972" s="69">
        <v>54221</v>
      </c>
      <c r="B972" s="77" t="s">
        <v>1806</v>
      </c>
      <c r="C972" s="71" t="s">
        <v>1807</v>
      </c>
      <c r="D972" s="76"/>
      <c r="E972" s="76"/>
      <c r="F972" s="73" t="str">
        <f t="shared" si="164"/>
        <v>-</v>
      </c>
    </row>
    <row r="973" spans="1:7" ht="24" x14ac:dyDescent="0.2">
      <c r="A973" s="69">
        <v>54222</v>
      </c>
      <c r="B973" s="77" t="s">
        <v>1808</v>
      </c>
      <c r="C973" s="71" t="s">
        <v>1809</v>
      </c>
      <c r="D973" s="76"/>
      <c r="E973" s="76"/>
      <c r="F973" s="73" t="str">
        <f t="shared" si="164"/>
        <v>-</v>
      </c>
    </row>
    <row r="974" spans="1:7" ht="24" x14ac:dyDescent="0.2">
      <c r="A974" s="69" t="s">
        <v>1810</v>
      </c>
      <c r="B974" s="75" t="s">
        <v>2846</v>
      </c>
      <c r="C974" s="71" t="s">
        <v>1810</v>
      </c>
      <c r="D974" s="76"/>
      <c r="E974" s="76"/>
      <c r="F974" s="73" t="str">
        <f t="shared" si="164"/>
        <v>-</v>
      </c>
      <c r="G974" s="74"/>
    </row>
    <row r="975" spans="1:7" ht="24" x14ac:dyDescent="0.2">
      <c r="A975" s="69">
        <v>54232</v>
      </c>
      <c r="B975" s="79" t="s">
        <v>1811</v>
      </c>
      <c r="C975" s="71" t="s">
        <v>1812</v>
      </c>
      <c r="D975" s="76"/>
      <c r="E975" s="76"/>
      <c r="F975" s="73" t="str">
        <f t="shared" si="164"/>
        <v>-</v>
      </c>
    </row>
    <row r="976" spans="1:7" ht="24" x14ac:dyDescent="0.2">
      <c r="A976" s="69">
        <v>54242</v>
      </c>
      <c r="B976" s="75" t="s">
        <v>1813</v>
      </c>
      <c r="C976" s="71" t="s">
        <v>1814</v>
      </c>
      <c r="D976" s="76"/>
      <c r="E976" s="76"/>
      <c r="F976" s="73" t="str">
        <f t="shared" si="164"/>
        <v>-</v>
      </c>
    </row>
    <row r="977" spans="1:7" ht="24" x14ac:dyDescent="0.2">
      <c r="A977" s="69" t="s">
        <v>1815</v>
      </c>
      <c r="B977" s="75" t="s">
        <v>2847</v>
      </c>
      <c r="C977" s="71" t="s">
        <v>1815</v>
      </c>
      <c r="D977" s="76"/>
      <c r="E977" s="76"/>
      <c r="F977" s="73" t="str">
        <f t="shared" si="164"/>
        <v>-</v>
      </c>
      <c r="G977" s="74"/>
    </row>
    <row r="978" spans="1:7" ht="24" x14ac:dyDescent="0.2">
      <c r="A978" s="69">
        <v>54312</v>
      </c>
      <c r="B978" s="77" t="s">
        <v>1816</v>
      </c>
      <c r="C978" s="71" t="s">
        <v>1817</v>
      </c>
      <c r="D978" s="76"/>
      <c r="E978" s="76"/>
      <c r="F978" s="73" t="str">
        <f t="shared" si="164"/>
        <v>-</v>
      </c>
    </row>
    <row r="979" spans="1:7" ht="24" x14ac:dyDescent="0.2">
      <c r="A979" s="69">
        <v>54431</v>
      </c>
      <c r="B979" s="70" t="s">
        <v>1818</v>
      </c>
      <c r="C979" s="71" t="s">
        <v>1819</v>
      </c>
      <c r="D979" s="76"/>
      <c r="E979" s="76"/>
      <c r="F979" s="73" t="str">
        <f t="shared" si="164"/>
        <v>-</v>
      </c>
    </row>
    <row r="980" spans="1:7" ht="24" x14ac:dyDescent="0.2">
      <c r="A980" s="69">
        <v>54432</v>
      </c>
      <c r="B980" s="70" t="s">
        <v>1820</v>
      </c>
      <c r="C980" s="71" t="s">
        <v>1821</v>
      </c>
      <c r="D980" s="76"/>
      <c r="E980" s="76"/>
      <c r="F980" s="73" t="str">
        <f t="shared" si="164"/>
        <v>-</v>
      </c>
    </row>
    <row r="981" spans="1:7" ht="24" x14ac:dyDescent="0.2">
      <c r="A981" s="69" t="s">
        <v>1822</v>
      </c>
      <c r="B981" s="75" t="s">
        <v>2848</v>
      </c>
      <c r="C981" s="71" t="s">
        <v>1822</v>
      </c>
      <c r="D981" s="76"/>
      <c r="E981" s="76"/>
      <c r="F981" s="73" t="str">
        <f t="shared" si="164"/>
        <v>-</v>
      </c>
      <c r="G981" s="74"/>
    </row>
    <row r="982" spans="1:7" ht="24" x14ac:dyDescent="0.2">
      <c r="A982" s="69">
        <v>54442</v>
      </c>
      <c r="B982" s="75" t="s">
        <v>1823</v>
      </c>
      <c r="C982" s="71" t="s">
        <v>1824</v>
      </c>
      <c r="D982" s="76"/>
      <c r="E982" s="76"/>
      <c r="F982" s="73" t="str">
        <f t="shared" si="164"/>
        <v>-</v>
      </c>
    </row>
    <row r="983" spans="1:7" ht="24" x14ac:dyDescent="0.2">
      <c r="A983" s="69">
        <v>54452</v>
      </c>
      <c r="B983" s="75" t="s">
        <v>1825</v>
      </c>
      <c r="C983" s="71" t="s">
        <v>1826</v>
      </c>
      <c r="D983" s="76"/>
      <c r="E983" s="76"/>
      <c r="F983" s="73" t="str">
        <f t="shared" si="164"/>
        <v>-</v>
      </c>
    </row>
    <row r="984" spans="1:7" ht="24" x14ac:dyDescent="0.2">
      <c r="A984" s="69" t="s">
        <v>1827</v>
      </c>
      <c r="B984" s="75" t="s">
        <v>2849</v>
      </c>
      <c r="C984" s="71" t="s">
        <v>1827</v>
      </c>
      <c r="D984" s="76"/>
      <c r="E984" s="76"/>
      <c r="F984" s="73" t="str">
        <f t="shared" si="164"/>
        <v>-</v>
      </c>
      <c r="G984" s="74"/>
    </row>
    <row r="985" spans="1:7" ht="24" x14ac:dyDescent="0.2">
      <c r="A985" s="69">
        <v>54461</v>
      </c>
      <c r="B985" s="70" t="s">
        <v>1828</v>
      </c>
      <c r="C985" s="71" t="s">
        <v>1829</v>
      </c>
      <c r="D985" s="76"/>
      <c r="E985" s="76"/>
      <c r="F985" s="73" t="str">
        <f t="shared" si="164"/>
        <v>-</v>
      </c>
    </row>
    <row r="986" spans="1:7" ht="24" x14ac:dyDescent="0.2">
      <c r="A986" s="69">
        <v>54462</v>
      </c>
      <c r="B986" s="70" t="s">
        <v>1830</v>
      </c>
      <c r="C986" s="71" t="s">
        <v>1831</v>
      </c>
      <c r="D986" s="76"/>
      <c r="E986" s="76"/>
      <c r="F986" s="73" t="str">
        <f t="shared" si="164"/>
        <v>-</v>
      </c>
    </row>
    <row r="987" spans="1:7" ht="12.75" customHeight="1" x14ac:dyDescent="0.2">
      <c r="A987" s="69" t="s">
        <v>1832</v>
      </c>
      <c r="B987" s="75" t="s">
        <v>2850</v>
      </c>
      <c r="C987" s="71" t="s">
        <v>1832</v>
      </c>
      <c r="D987" s="76"/>
      <c r="E987" s="76"/>
      <c r="F987" s="73" t="str">
        <f t="shared" si="164"/>
        <v>-</v>
      </c>
      <c r="G987" s="74"/>
    </row>
    <row r="988" spans="1:7" ht="24" x14ac:dyDescent="0.2">
      <c r="A988" s="69">
        <v>54472</v>
      </c>
      <c r="B988" s="79" t="s">
        <v>1833</v>
      </c>
      <c r="C988" s="71" t="s">
        <v>1834</v>
      </c>
      <c r="D988" s="76"/>
      <c r="E988" s="76"/>
      <c r="F988" s="73" t="str">
        <f t="shared" si="164"/>
        <v>-</v>
      </c>
    </row>
    <row r="989" spans="1:7" ht="24" x14ac:dyDescent="0.2">
      <c r="A989" s="69">
        <v>54482</v>
      </c>
      <c r="B989" s="79" t="s">
        <v>1835</v>
      </c>
      <c r="C989" s="71" t="s">
        <v>1836</v>
      </c>
      <c r="D989" s="76"/>
      <c r="E989" s="76"/>
      <c r="F989" s="73" t="str">
        <f t="shared" si="164"/>
        <v>-</v>
      </c>
    </row>
    <row r="990" spans="1:7" ht="24" x14ac:dyDescent="0.2">
      <c r="A990" s="69" t="s">
        <v>1837</v>
      </c>
      <c r="B990" s="79" t="s">
        <v>2851</v>
      </c>
      <c r="C990" s="71" t="s">
        <v>1837</v>
      </c>
      <c r="D990" s="76"/>
      <c r="E990" s="76"/>
      <c r="F990" s="73" t="str">
        <f t="shared" si="164"/>
        <v>-</v>
      </c>
      <c r="G990" s="74"/>
    </row>
    <row r="991" spans="1:7" ht="24" x14ac:dyDescent="0.2">
      <c r="A991" s="69">
        <v>54532</v>
      </c>
      <c r="B991" s="75" t="s">
        <v>1838</v>
      </c>
      <c r="C991" s="71" t="s">
        <v>1839</v>
      </c>
      <c r="D991" s="76"/>
      <c r="E991" s="76"/>
      <c r="F991" s="73" t="str">
        <f t="shared" si="164"/>
        <v>-</v>
      </c>
    </row>
    <row r="992" spans="1:7" ht="12.75" customHeight="1" x14ac:dyDescent="0.2">
      <c r="A992" s="69">
        <v>54542</v>
      </c>
      <c r="B992" s="75" t="s">
        <v>1840</v>
      </c>
      <c r="C992" s="71" t="s">
        <v>1841</v>
      </c>
      <c r="D992" s="76"/>
      <c r="E992" s="76"/>
      <c r="F992" s="73" t="str">
        <f t="shared" si="164"/>
        <v>-</v>
      </c>
    </row>
    <row r="993" spans="1:7" ht="24" x14ac:dyDescent="0.2">
      <c r="A993" s="69">
        <v>54552</v>
      </c>
      <c r="B993" s="70" t="s">
        <v>1842</v>
      </c>
      <c r="C993" s="71" t="s">
        <v>1843</v>
      </c>
      <c r="D993" s="76"/>
      <c r="E993" s="76"/>
      <c r="F993" s="73" t="str">
        <f t="shared" si="164"/>
        <v>-</v>
      </c>
    </row>
    <row r="994" spans="1:7" ht="12.75" customHeight="1" x14ac:dyDescent="0.2">
      <c r="A994" s="69">
        <v>54711</v>
      </c>
      <c r="B994" s="70" t="s">
        <v>1844</v>
      </c>
      <c r="C994" s="71" t="s">
        <v>1845</v>
      </c>
      <c r="D994" s="76"/>
      <c r="E994" s="76"/>
      <c r="F994" s="73" t="str">
        <f t="shared" si="164"/>
        <v>-</v>
      </c>
    </row>
    <row r="995" spans="1:7" ht="12.75" customHeight="1" x14ac:dyDescent="0.2">
      <c r="A995" s="69">
        <v>54712</v>
      </c>
      <c r="B995" s="70" t="s">
        <v>1846</v>
      </c>
      <c r="C995" s="71" t="s">
        <v>1847</v>
      </c>
      <c r="D995" s="76"/>
      <c r="E995" s="76"/>
      <c r="F995" s="73" t="str">
        <f t="shared" ref="F995:F1008" si="165">IF(D995&lt;&gt;0,IF(E995/D995&gt;=100,"&gt;&gt;100",E995/D995*100),"-")</f>
        <v>-</v>
      </c>
    </row>
    <row r="996" spans="1:7" ht="12.75" customHeight="1" x14ac:dyDescent="0.2">
      <c r="A996" s="69">
        <v>54721</v>
      </c>
      <c r="B996" s="70" t="s">
        <v>1848</v>
      </c>
      <c r="C996" s="71" t="s">
        <v>1849</v>
      </c>
      <c r="D996" s="76"/>
      <c r="E996" s="76"/>
      <c r="F996" s="73" t="str">
        <f t="shared" si="165"/>
        <v>-</v>
      </c>
    </row>
    <row r="997" spans="1:7" ht="12.75" customHeight="1" x14ac:dyDescent="0.2">
      <c r="A997" s="69">
        <v>54722</v>
      </c>
      <c r="B997" s="70" t="s">
        <v>1850</v>
      </c>
      <c r="C997" s="71" t="s">
        <v>1851</v>
      </c>
      <c r="D997" s="76"/>
      <c r="E997" s="76"/>
      <c r="F997" s="73" t="str">
        <f t="shared" si="165"/>
        <v>-</v>
      </c>
    </row>
    <row r="998" spans="1:7" ht="12.75" customHeight="1" x14ac:dyDescent="0.2">
      <c r="A998" s="69">
        <v>54731</v>
      </c>
      <c r="B998" s="70" t="s">
        <v>1852</v>
      </c>
      <c r="C998" s="71" t="s">
        <v>1853</v>
      </c>
      <c r="D998" s="76"/>
      <c r="E998" s="76"/>
      <c r="F998" s="73" t="str">
        <f t="shared" si="165"/>
        <v>-</v>
      </c>
    </row>
    <row r="999" spans="1:7" ht="12.75" customHeight="1" x14ac:dyDescent="0.2">
      <c r="A999" s="69">
        <v>54732</v>
      </c>
      <c r="B999" s="70" t="s">
        <v>1854</v>
      </c>
      <c r="C999" s="71" t="s">
        <v>1855</v>
      </c>
      <c r="D999" s="76"/>
      <c r="E999" s="76"/>
      <c r="F999" s="73" t="str">
        <f t="shared" si="165"/>
        <v>-</v>
      </c>
    </row>
    <row r="1000" spans="1:7" ht="12.75" customHeight="1" x14ac:dyDescent="0.2">
      <c r="A1000" s="69">
        <v>54741</v>
      </c>
      <c r="B1000" s="70" t="s">
        <v>1856</v>
      </c>
      <c r="C1000" s="71" t="s">
        <v>1857</v>
      </c>
      <c r="D1000" s="76"/>
      <c r="E1000" s="76"/>
      <c r="F1000" s="73" t="str">
        <f t="shared" si="165"/>
        <v>-</v>
      </c>
    </row>
    <row r="1001" spans="1:7" ht="12.75" customHeight="1" x14ac:dyDescent="0.2">
      <c r="A1001" s="69">
        <v>54742</v>
      </c>
      <c r="B1001" s="70" t="s">
        <v>1858</v>
      </c>
      <c r="C1001" s="71" t="s">
        <v>1859</v>
      </c>
      <c r="D1001" s="76"/>
      <c r="E1001" s="76"/>
      <c r="F1001" s="73" t="str">
        <f t="shared" si="165"/>
        <v>-</v>
      </c>
    </row>
    <row r="1002" spans="1:7" ht="24" x14ac:dyDescent="0.2">
      <c r="A1002" s="69">
        <v>54751</v>
      </c>
      <c r="B1002" s="70" t="s">
        <v>1860</v>
      </c>
      <c r="C1002" s="71" t="s">
        <v>1861</v>
      </c>
      <c r="D1002" s="76"/>
      <c r="E1002" s="76"/>
      <c r="F1002" s="73" t="str">
        <f t="shared" si="165"/>
        <v>-</v>
      </c>
    </row>
    <row r="1003" spans="1:7" ht="24" x14ac:dyDescent="0.2">
      <c r="A1003" s="69">
        <v>54752</v>
      </c>
      <c r="B1003" s="70" t="s">
        <v>1862</v>
      </c>
      <c r="C1003" s="71" t="s">
        <v>1863</v>
      </c>
      <c r="D1003" s="76"/>
      <c r="E1003" s="76"/>
      <c r="F1003" s="73" t="str">
        <f t="shared" si="165"/>
        <v>-</v>
      </c>
    </row>
    <row r="1004" spans="1:7" ht="24" x14ac:dyDescent="0.2">
      <c r="A1004" s="69">
        <v>54761</v>
      </c>
      <c r="B1004" s="70" t="s">
        <v>1864</v>
      </c>
      <c r="C1004" s="71" t="s">
        <v>1865</v>
      </c>
      <c r="D1004" s="76"/>
      <c r="E1004" s="76"/>
      <c r="F1004" s="73" t="str">
        <f t="shared" si="165"/>
        <v>-</v>
      </c>
    </row>
    <row r="1005" spans="1:7" ht="24" x14ac:dyDescent="0.2">
      <c r="A1005" s="69">
        <v>54762</v>
      </c>
      <c r="B1005" s="70" t="s">
        <v>1866</v>
      </c>
      <c r="C1005" s="71" t="s">
        <v>1867</v>
      </c>
      <c r="D1005" s="76"/>
      <c r="E1005" s="76"/>
      <c r="F1005" s="73" t="str">
        <f t="shared" si="165"/>
        <v>-</v>
      </c>
    </row>
    <row r="1006" spans="1:7" ht="24" x14ac:dyDescent="0.2">
      <c r="A1006" s="69">
        <v>54771</v>
      </c>
      <c r="B1006" s="75" t="s">
        <v>2852</v>
      </c>
      <c r="C1006" s="71" t="s">
        <v>1868</v>
      </c>
      <c r="D1006" s="76"/>
      <c r="E1006" s="76"/>
      <c r="F1006" s="73" t="str">
        <f t="shared" si="165"/>
        <v>-</v>
      </c>
      <c r="G1006" s="74"/>
    </row>
    <row r="1007" spans="1:7" ht="24" x14ac:dyDescent="0.2">
      <c r="A1007" s="69">
        <v>54772</v>
      </c>
      <c r="B1007" s="75" t="s">
        <v>2853</v>
      </c>
      <c r="C1007" s="71" t="s">
        <v>1869</v>
      </c>
      <c r="D1007" s="76"/>
      <c r="E1007" s="76"/>
      <c r="F1007" s="73" t="str">
        <f t="shared" si="165"/>
        <v>-</v>
      </c>
      <c r="G1007" s="74"/>
    </row>
    <row r="1008" spans="1:7" ht="24" x14ac:dyDescent="0.2">
      <c r="A1008" s="80">
        <v>55312</v>
      </c>
      <c r="B1008" s="81" t="s">
        <v>1870</v>
      </c>
      <c r="C1008" s="82" t="s">
        <v>1871</v>
      </c>
      <c r="D1008" s="83"/>
      <c r="E1008" s="83"/>
      <c r="F1008" s="84" t="str">
        <f t="shared" si="165"/>
        <v>-</v>
      </c>
    </row>
    <row r="1009" spans="1:7" ht="20.100000000000001" customHeight="1" x14ac:dyDescent="0.2">
      <c r="A1009" s="474" t="s">
        <v>1872</v>
      </c>
      <c r="B1009" s="475"/>
      <c r="C1009" s="95"/>
      <c r="D1009" s="96"/>
      <c r="E1009" s="96"/>
      <c r="F1009" s="97"/>
    </row>
    <row r="1010" spans="1:7" ht="39" customHeight="1" x14ac:dyDescent="0.2">
      <c r="A1010" s="229" t="s">
        <v>1873</v>
      </c>
      <c r="B1010" s="230" t="s">
        <v>16</v>
      </c>
      <c r="C1010" s="231" t="s">
        <v>17</v>
      </c>
      <c r="D1010" s="98" t="s">
        <v>1874</v>
      </c>
      <c r="E1010" s="99" t="s">
        <v>25</v>
      </c>
      <c r="F1010" s="98" t="s">
        <v>31</v>
      </c>
    </row>
    <row r="1011" spans="1:7" ht="36" x14ac:dyDescent="0.2">
      <c r="A1011" s="100" t="s">
        <v>1875</v>
      </c>
      <c r="B1011" s="101" t="s">
        <v>1876</v>
      </c>
      <c r="C1011" s="102" t="s">
        <v>1877</v>
      </c>
      <c r="D1011" s="103"/>
      <c r="E1011" s="103"/>
      <c r="F1011" s="73" t="str">
        <f t="shared" ref="F1011:F1018" si="166">IF(D1011&lt;&gt;0,IF(E1011/D1011&gt;=100,"&gt;&gt;100",E1011/D1011*100),"-")</f>
        <v>-</v>
      </c>
    </row>
    <row r="1012" spans="1:7" ht="24" x14ac:dyDescent="0.2">
      <c r="A1012" s="69" t="s">
        <v>1878</v>
      </c>
      <c r="B1012" s="75" t="s">
        <v>2854</v>
      </c>
      <c r="C1012" s="71" t="s">
        <v>1878</v>
      </c>
      <c r="D1012" s="104"/>
      <c r="E1012" s="104"/>
      <c r="F1012" s="73" t="str">
        <f t="shared" si="166"/>
        <v>-</v>
      </c>
      <c r="G1012" s="74"/>
    </row>
    <row r="1013" spans="1:7" ht="24" x14ac:dyDescent="0.2">
      <c r="A1013" s="69" t="s">
        <v>1879</v>
      </c>
      <c r="B1013" s="75" t="s">
        <v>2855</v>
      </c>
      <c r="C1013" s="71" t="s">
        <v>1879</v>
      </c>
      <c r="D1013" s="104"/>
      <c r="E1013" s="104"/>
      <c r="F1013" s="73" t="str">
        <f t="shared" si="166"/>
        <v>-</v>
      </c>
      <c r="G1013" s="74"/>
    </row>
    <row r="1014" spans="1:7" ht="24" x14ac:dyDescent="0.2">
      <c r="A1014" s="69">
        <v>26454</v>
      </c>
      <c r="B1014" s="75" t="s">
        <v>1880</v>
      </c>
      <c r="C1014" s="71" t="s">
        <v>1881</v>
      </c>
      <c r="D1014" s="104"/>
      <c r="E1014" s="104"/>
      <c r="F1014" s="73" t="str">
        <f t="shared" si="166"/>
        <v>-</v>
      </c>
    </row>
    <row r="1015" spans="1:7" ht="12.75" customHeight="1" x14ac:dyDescent="0.2">
      <c r="A1015" s="69" t="s">
        <v>1882</v>
      </c>
      <c r="B1015" s="75" t="s">
        <v>2856</v>
      </c>
      <c r="C1015" s="71" t="s">
        <v>1882</v>
      </c>
      <c r="D1015" s="104"/>
      <c r="E1015" s="104"/>
      <c r="F1015" s="73" t="str">
        <f t="shared" si="166"/>
        <v>-</v>
      </c>
      <c r="G1015" s="74"/>
    </row>
    <row r="1016" spans="1:7" ht="36" x14ac:dyDescent="0.2">
      <c r="A1016" s="69" t="s">
        <v>1883</v>
      </c>
      <c r="B1016" s="75" t="s">
        <v>1884</v>
      </c>
      <c r="C1016" s="71" t="s">
        <v>1885</v>
      </c>
      <c r="D1016" s="104"/>
      <c r="E1016" s="104"/>
      <c r="F1016" s="73" t="str">
        <f t="shared" si="166"/>
        <v>-</v>
      </c>
    </row>
    <row r="1017" spans="1:7" ht="12.75" customHeight="1" x14ac:dyDescent="0.2">
      <c r="A1017" s="69" t="s">
        <v>1886</v>
      </c>
      <c r="B1017" s="75" t="s">
        <v>2857</v>
      </c>
      <c r="C1017" s="71" t="s">
        <v>1886</v>
      </c>
      <c r="D1017" s="104"/>
      <c r="E1017" s="104"/>
      <c r="F1017" s="73" t="str">
        <f t="shared" si="166"/>
        <v>-</v>
      </c>
      <c r="G1017" s="74"/>
    </row>
    <row r="1018" spans="1:7" ht="24" x14ac:dyDescent="0.2">
      <c r="A1018" s="80">
        <v>26534</v>
      </c>
      <c r="B1018" s="81" t="s">
        <v>1887</v>
      </c>
      <c r="C1018" s="82" t="s">
        <v>1888</v>
      </c>
      <c r="D1018" s="105"/>
      <c r="E1018" s="105"/>
      <c r="F1018" s="84" t="str">
        <f t="shared" si="166"/>
        <v>-</v>
      </c>
    </row>
    <row r="1019" spans="1:7" ht="15" customHeight="1" x14ac:dyDescent="0.2">
      <c r="A1019" s="106"/>
      <c r="B1019" s="107"/>
      <c r="C1019" s="108"/>
      <c r="D1019" s="109"/>
      <c r="E1019" s="109"/>
      <c r="F1019" s="109"/>
    </row>
    <row r="1020" spans="1:7" ht="15" customHeight="1" x14ac:dyDescent="0.2">
      <c r="A1020" s="106"/>
      <c r="B1020" s="107"/>
      <c r="C1020" s="108"/>
      <c r="D1020" s="468"/>
      <c r="E1020" s="469"/>
      <c r="F1020" s="109"/>
    </row>
    <row r="1021" spans="1:7" ht="15" customHeight="1" x14ac:dyDescent="0.2">
      <c r="A1021" s="106"/>
      <c r="B1021" s="107"/>
      <c r="C1021" s="108"/>
      <c r="D1021" s="468"/>
      <c r="E1021" s="469"/>
      <c r="F1021" s="109"/>
    </row>
    <row r="1022" spans="1:7" ht="15" customHeight="1" x14ac:dyDescent="0.2">
      <c r="A1022" s="106"/>
      <c r="B1022" s="107"/>
      <c r="C1022" s="108"/>
      <c r="D1022" s="109"/>
      <c r="E1022" s="109"/>
      <c r="F1022" s="109"/>
    </row>
    <row r="1023" spans="1:7" ht="15" customHeight="1" x14ac:dyDescent="0.2">
      <c r="A1023" s="106"/>
      <c r="B1023" s="107"/>
      <c r="C1023" s="108"/>
      <c r="D1023" s="109"/>
      <c r="E1023" s="109"/>
      <c r="F1023" s="109"/>
    </row>
    <row r="1024" spans="1:7" ht="15" customHeight="1" x14ac:dyDescent="0.2">
      <c r="A1024" s="106"/>
      <c r="B1024" s="107"/>
      <c r="C1024" s="108"/>
      <c r="D1024" s="109"/>
      <c r="E1024" s="109"/>
      <c r="F1024" s="109"/>
    </row>
    <row r="1025" spans="1:6" ht="15" customHeight="1" x14ac:dyDescent="0.2">
      <c r="A1025" s="106"/>
      <c r="B1025" s="107"/>
      <c r="C1025" s="108"/>
      <c r="D1025" s="109"/>
      <c r="E1025" s="109"/>
      <c r="F1025" s="109"/>
    </row>
    <row r="1026" spans="1:6" ht="15" customHeight="1" x14ac:dyDescent="0.2">
      <c r="A1026" s="106"/>
      <c r="B1026" s="107"/>
      <c r="C1026" s="108"/>
      <c r="D1026" s="109"/>
      <c r="E1026" s="109"/>
      <c r="F1026" s="109"/>
    </row>
    <row r="1027" spans="1:6" ht="15" customHeight="1" x14ac:dyDescent="0.2">
      <c r="A1027" s="106"/>
      <c r="B1027" s="107"/>
      <c r="C1027" s="108"/>
      <c r="D1027" s="109"/>
      <c r="E1027" s="109"/>
      <c r="F1027" s="109"/>
    </row>
    <row r="1028" spans="1:6" ht="15" customHeight="1" x14ac:dyDescent="0.2">
      <c r="A1028" s="106"/>
      <c r="B1028" s="107"/>
      <c r="C1028" s="108"/>
      <c r="D1028" s="109"/>
      <c r="E1028" s="109"/>
      <c r="F1028" s="109"/>
    </row>
    <row r="1029" spans="1:6" ht="15" customHeight="1" x14ac:dyDescent="0.2">
      <c r="A1029" s="106"/>
      <c r="B1029" s="107"/>
      <c r="C1029" s="108"/>
      <c r="D1029" s="109"/>
      <c r="E1029" s="109"/>
      <c r="F1029" s="109"/>
    </row>
    <row r="1030" spans="1:6" ht="15" customHeight="1" x14ac:dyDescent="0.2">
      <c r="A1030" s="106"/>
      <c r="B1030" s="107"/>
      <c r="C1030" s="108"/>
      <c r="D1030" s="109"/>
      <c r="E1030" s="109"/>
      <c r="F1030" s="109"/>
    </row>
    <row r="1031" spans="1:6" ht="15" customHeight="1" x14ac:dyDescent="0.2">
      <c r="A1031" s="106"/>
      <c r="B1031" s="107"/>
      <c r="C1031" s="108"/>
      <c r="D1031" s="109"/>
      <c r="E1031" s="109"/>
      <c r="F1031" s="109"/>
    </row>
    <row r="1032" spans="1:6" ht="15" customHeight="1" x14ac:dyDescent="0.2">
      <c r="A1032" s="106"/>
      <c r="B1032" s="107"/>
      <c r="C1032" s="108"/>
      <c r="D1032" s="109"/>
      <c r="E1032" s="109"/>
      <c r="F1032" s="109"/>
    </row>
    <row r="1033" spans="1:6" ht="15" customHeight="1" x14ac:dyDescent="0.2">
      <c r="A1033" s="106"/>
      <c r="B1033" s="107"/>
      <c r="C1033" s="108"/>
      <c r="D1033" s="109"/>
      <c r="E1033" s="109"/>
      <c r="F1033" s="109"/>
    </row>
    <row r="1034" spans="1:6" ht="15" customHeight="1" x14ac:dyDescent="0.2">
      <c r="A1034" s="106"/>
      <c r="B1034" s="107"/>
      <c r="C1034" s="108"/>
      <c r="D1034" s="109"/>
      <c r="E1034" s="109"/>
      <c r="F1034" s="109"/>
    </row>
    <row r="1035" spans="1:6" ht="15" customHeight="1" x14ac:dyDescent="0.2">
      <c r="A1035" s="106"/>
      <c r="B1035" s="107"/>
      <c r="C1035" s="108"/>
      <c r="D1035" s="109"/>
      <c r="E1035" s="109"/>
      <c r="F1035" s="109"/>
    </row>
    <row r="1036" spans="1:6" ht="15" customHeight="1" x14ac:dyDescent="0.2">
      <c r="A1036" s="106"/>
      <c r="B1036" s="107"/>
      <c r="C1036" s="108"/>
      <c r="D1036" s="109"/>
      <c r="E1036" s="109"/>
      <c r="F1036" s="109"/>
    </row>
    <row r="1037" spans="1:6" ht="15" customHeight="1" x14ac:dyDescent="0.2">
      <c r="A1037" s="106"/>
      <c r="B1037" s="107"/>
      <c r="C1037" s="108"/>
      <c r="D1037" s="109"/>
      <c r="E1037" s="109"/>
      <c r="F1037" s="109"/>
    </row>
    <row r="1038" spans="1:6" ht="15" customHeight="1" x14ac:dyDescent="0.2">
      <c r="A1038" s="106"/>
      <c r="B1038" s="107"/>
      <c r="C1038" s="108"/>
      <c r="D1038" s="109"/>
      <c r="E1038" s="109"/>
      <c r="F1038" s="109"/>
    </row>
    <row r="1039" spans="1:6" ht="15" customHeight="1" x14ac:dyDescent="0.2">
      <c r="A1039" s="106"/>
      <c r="B1039" s="107"/>
      <c r="C1039" s="108"/>
      <c r="D1039" s="109"/>
      <c r="E1039" s="109"/>
      <c r="F1039" s="109"/>
    </row>
    <row r="1040" spans="1:6" ht="15" customHeight="1" x14ac:dyDescent="0.2">
      <c r="A1040" s="106"/>
      <c r="B1040" s="107"/>
      <c r="C1040" s="108"/>
      <c r="D1040" s="109"/>
      <c r="E1040" s="109"/>
      <c r="F1040" s="109"/>
    </row>
    <row r="1041" spans="1:6" ht="15" customHeight="1" x14ac:dyDescent="0.2">
      <c r="A1041" s="106"/>
      <c r="B1041" s="107"/>
      <c r="C1041" s="108"/>
      <c r="D1041" s="109"/>
      <c r="E1041" s="109"/>
      <c r="F1041" s="109"/>
    </row>
    <row r="1042" spans="1:6" ht="15" customHeight="1" x14ac:dyDescent="0.2">
      <c r="A1042" s="106"/>
      <c r="B1042" s="107"/>
      <c r="C1042" s="108"/>
      <c r="D1042" s="109"/>
      <c r="E1042" s="109"/>
      <c r="F1042" s="109"/>
    </row>
    <row r="1043" spans="1:6" ht="15" customHeight="1" x14ac:dyDescent="0.2">
      <c r="A1043" s="106"/>
      <c r="B1043" s="107"/>
      <c r="C1043" s="108"/>
      <c r="D1043" s="109"/>
      <c r="E1043" s="109"/>
      <c r="F1043" s="109"/>
    </row>
    <row r="1044" spans="1:6" ht="15" customHeight="1" x14ac:dyDescent="0.2">
      <c r="A1044" s="106"/>
      <c r="B1044" s="107"/>
      <c r="C1044" s="108"/>
      <c r="D1044" s="109"/>
      <c r="E1044" s="109"/>
      <c r="F1044" s="109"/>
    </row>
    <row r="1045" spans="1:6" ht="15" customHeight="1" x14ac:dyDescent="0.2">
      <c r="A1045" s="106"/>
      <c r="B1045" s="107"/>
      <c r="C1045" s="108"/>
      <c r="D1045" s="109"/>
      <c r="E1045" s="109"/>
      <c r="F1045" s="109"/>
    </row>
    <row r="1046" spans="1:6" ht="15" customHeight="1" x14ac:dyDescent="0.2">
      <c r="A1046" s="106"/>
      <c r="B1046" s="107"/>
      <c r="C1046" s="108"/>
      <c r="D1046" s="109"/>
      <c r="E1046" s="109"/>
      <c r="F1046" s="109"/>
    </row>
    <row r="1047" spans="1:6" ht="15" customHeight="1" x14ac:dyDescent="0.2">
      <c r="A1047" s="106"/>
      <c r="B1047" s="107"/>
      <c r="C1047" s="108"/>
      <c r="D1047" s="109"/>
      <c r="E1047" s="109"/>
      <c r="F1047" s="109"/>
    </row>
    <row r="1048" spans="1:6" ht="15" customHeight="1" x14ac:dyDescent="0.2">
      <c r="A1048" s="106"/>
      <c r="B1048" s="107"/>
      <c r="C1048" s="108"/>
      <c r="D1048" s="109"/>
      <c r="E1048" s="109"/>
      <c r="F1048" s="109"/>
    </row>
    <row r="1049" spans="1:6" ht="15" customHeight="1" x14ac:dyDescent="0.2">
      <c r="A1049" s="106"/>
      <c r="B1049" s="107"/>
      <c r="C1049" s="108"/>
      <c r="D1049" s="109"/>
      <c r="E1049" s="109"/>
      <c r="F1049" s="109"/>
    </row>
    <row r="1050" spans="1:6" ht="15" customHeight="1" x14ac:dyDescent="0.2">
      <c r="A1050" s="106"/>
      <c r="B1050" s="107"/>
      <c r="C1050" s="108"/>
      <c r="D1050" s="109"/>
      <c r="E1050" s="109"/>
      <c r="F1050" s="109"/>
    </row>
    <row r="1051" spans="1:6" ht="15" customHeight="1" x14ac:dyDescent="0.2">
      <c r="A1051" s="106"/>
      <c r="B1051" s="107"/>
      <c r="C1051" s="108"/>
      <c r="D1051" s="109"/>
      <c r="E1051" s="109"/>
      <c r="F1051" s="109"/>
    </row>
  </sheetData>
  <protectedRanges>
    <protectedRange algorithmName="SHA-512" hashValue="R8frfBQ/MhInQYm+jLEgMwgPwCkrGPIUaxyIFLRSCn/+fIsUU6bmJDax/r7gTh2PEAEvgODYwg0rRRjqSM/oww==" saltValue="tbZzHO5lCNHCDH5y3XGZag==" spinCount="100000" sqref="A1:XFD1 A14:XFD27 A8:A13 C8:XFD13 A2:F2 H2:XFD2 A3:XFD7 A1018:F1048576 A1012:A1017 C1012:F1017 A693:F699 A678:A692 C678:F692 A701:F719 A700 C700:F700 A723:F773 A720:A722 C720:F722 A792:F796 A774:A791 C774:F791 A814:F823 A797:A813 C797:F813 A825:F832 A824 C824:F824 A834:F896 A833 C833:F833 A899:F905 A897:A898 C897:F898 A923:F937 A906:A922 C906:F922 A940:F965 A938:A939 C938:F939 A978:F980 A966:A977 C966:F977 A991:F1006 A981:A990 C981:F990 A1009:F1011 A1007:A1008 C1007:F1008 A589:F677 A588 C588:F588 A35:F464 G537:G1048576 A465:F587 H28:XFD1048576 A28:F34 G29:G535" name="Range1"/>
    <protectedRange algorithmName="SHA-512" hashValue="R8frfBQ/MhInQYm+jLEgMwgPwCkrGPIUaxyIFLRSCn/+fIsUU6bmJDax/r7gTh2PEAEvgODYwg0rRRjqSM/oww==" saltValue="tbZzHO5lCNHCDH5y3XGZag==" spinCount="100000" sqref="B8:B13" name="Range1_1"/>
    <protectedRange algorithmName="SHA-512" hashValue="R8frfBQ/MhInQYm+jLEgMwgPwCkrGPIUaxyIFLRSCn/+fIsUU6bmJDax/r7gTh2PEAEvgODYwg0rRRjqSM/oww==" saltValue="tbZzHO5lCNHCDH5y3XGZag==" spinCount="100000" sqref="B1012" name="Range1_3"/>
    <protectedRange algorithmName="SHA-512" hashValue="R8frfBQ/MhInQYm+jLEgMwgPwCkrGPIUaxyIFLRSCn/+fIsUU6bmJDax/r7gTh2PEAEvgODYwg0rRRjqSM/oww==" saltValue="tbZzHO5lCNHCDH5y3XGZag==" spinCount="100000" sqref="B1013:B1017" name="Range1_4"/>
    <protectedRange algorithmName="SHA-512" hashValue="R8frfBQ/MhInQYm+jLEgMwgPwCkrGPIUaxyIFLRSCn/+fIsUU6bmJDax/r7gTh2PEAEvgODYwg0rRRjqSM/oww==" saltValue="tbZzHO5lCNHCDH5y3XGZag==" spinCount="100000" sqref="B678:B692" name="Range1_5"/>
    <protectedRange algorithmName="SHA-512" hashValue="R8frfBQ/MhInQYm+jLEgMwgPwCkrGPIUaxyIFLRSCn/+fIsUU6bmJDax/r7gTh2PEAEvgODYwg0rRRjqSM/oww==" saltValue="tbZzHO5lCNHCDH5y3XGZag==" spinCount="100000" sqref="B700" name="Range1_6"/>
    <protectedRange algorithmName="SHA-512" hashValue="R8frfBQ/MhInQYm+jLEgMwgPwCkrGPIUaxyIFLRSCn/+fIsUU6bmJDax/r7gTh2PEAEvgODYwg0rRRjqSM/oww==" saltValue="tbZzHO5lCNHCDH5y3XGZag==" spinCount="100000" sqref="B720:B722" name="Range1_7"/>
    <protectedRange algorithmName="SHA-512" hashValue="R8frfBQ/MhInQYm+jLEgMwgPwCkrGPIUaxyIFLRSCn/+fIsUU6bmJDax/r7gTh2PEAEvgODYwg0rRRjqSM/oww==" saltValue="tbZzHO5lCNHCDH5y3XGZag==" spinCount="100000" sqref="B774:B791" name="Range1_8"/>
    <protectedRange algorithmName="SHA-512" hashValue="R8frfBQ/MhInQYm+jLEgMwgPwCkrGPIUaxyIFLRSCn/+fIsUU6bmJDax/r7gTh2PEAEvgODYwg0rRRjqSM/oww==" saltValue="tbZzHO5lCNHCDH5y3XGZag==" spinCount="100000" sqref="B797:B813" name="Range1_9"/>
    <protectedRange algorithmName="SHA-512" hashValue="R8frfBQ/MhInQYm+jLEgMwgPwCkrGPIUaxyIFLRSCn/+fIsUU6bmJDax/r7gTh2PEAEvgODYwg0rRRjqSM/oww==" saltValue="tbZzHO5lCNHCDH5y3XGZag==" spinCount="100000" sqref="B824" name="Range1_10"/>
    <protectedRange algorithmName="SHA-512" hashValue="R8frfBQ/MhInQYm+jLEgMwgPwCkrGPIUaxyIFLRSCn/+fIsUU6bmJDax/r7gTh2PEAEvgODYwg0rRRjqSM/oww==" saltValue="tbZzHO5lCNHCDH5y3XGZag==" spinCount="100000" sqref="B833" name="Range1_11"/>
    <protectedRange algorithmName="SHA-512" hashValue="R8frfBQ/MhInQYm+jLEgMwgPwCkrGPIUaxyIFLRSCn/+fIsUU6bmJDax/r7gTh2PEAEvgODYwg0rRRjqSM/oww==" saltValue="tbZzHO5lCNHCDH5y3XGZag==" spinCount="100000" sqref="B897:B898" name="Range1_12"/>
    <protectedRange algorithmName="SHA-512" hashValue="R8frfBQ/MhInQYm+jLEgMwgPwCkrGPIUaxyIFLRSCn/+fIsUU6bmJDax/r7gTh2PEAEvgODYwg0rRRjqSM/oww==" saltValue="tbZzHO5lCNHCDH5y3XGZag==" spinCount="100000" sqref="B906:B922" name="Range1_13"/>
    <protectedRange algorithmName="SHA-512" hashValue="R8frfBQ/MhInQYm+jLEgMwgPwCkrGPIUaxyIFLRSCn/+fIsUU6bmJDax/r7gTh2PEAEvgODYwg0rRRjqSM/oww==" saltValue="tbZzHO5lCNHCDH5y3XGZag==" spinCount="100000" sqref="B938:B939" name="Range1_14"/>
    <protectedRange algorithmName="SHA-512" hashValue="R8frfBQ/MhInQYm+jLEgMwgPwCkrGPIUaxyIFLRSCn/+fIsUU6bmJDax/r7gTh2PEAEvgODYwg0rRRjqSM/oww==" saltValue="tbZzHO5lCNHCDH5y3XGZag==" spinCount="100000" sqref="B966:B977" name="Range1_15"/>
    <protectedRange algorithmName="SHA-512" hashValue="R8frfBQ/MhInQYm+jLEgMwgPwCkrGPIUaxyIFLRSCn/+fIsUU6bmJDax/r7gTh2PEAEvgODYwg0rRRjqSM/oww==" saltValue="tbZzHO5lCNHCDH5y3XGZag==" spinCount="100000" sqref="B981:B990" name="Range1_16"/>
    <protectedRange algorithmName="SHA-512" hashValue="R8frfBQ/MhInQYm+jLEgMwgPwCkrGPIUaxyIFLRSCn/+fIsUU6bmJDax/r7gTh2PEAEvgODYwg0rRRjqSM/oww==" saltValue="tbZzHO5lCNHCDH5y3XGZag==" spinCount="100000" sqref="B1007:B1008" name="Range1_17"/>
    <protectedRange algorithmName="SHA-512" hashValue="R8frfBQ/MhInQYm+jLEgMwgPwCkrGPIUaxyIFLRSCn/+fIsUU6bmJDax/r7gTh2PEAEvgODYwg0rRRjqSM/oww==" saltValue="tbZzHO5lCNHCDH5y3XGZag==" spinCount="100000" sqref="B588" name="Range1_2"/>
  </protectedRanges>
  <mergeCells count="8">
    <mergeCell ref="D1020:E1020"/>
    <mergeCell ref="D1021:E1021"/>
    <mergeCell ref="A1:F1"/>
    <mergeCell ref="A4:B4"/>
    <mergeCell ref="A306:B306"/>
    <mergeCell ref="A428:B428"/>
    <mergeCell ref="A651:B651"/>
    <mergeCell ref="A1009:B1009"/>
  </mergeCells>
  <conditionalFormatting sqref="D5:E6 D8:E15 D189:E191 D664:E664 D666:E666 D668:E709 D714:E720 D723:E741 D744:E1008 D193:E662 D17:E187">
    <cfRule type="cellIs" dxfId="32" priority="9" operator="lessThan">
      <formula>-0.001</formula>
    </cfRule>
  </conditionalFormatting>
  <conditionalFormatting sqref="D192:E192">
    <cfRule type="cellIs" dxfId="31" priority="8" operator="lessThan">
      <formula>-0.001</formula>
    </cfRule>
  </conditionalFormatting>
  <conditionalFormatting sqref="D188:E188">
    <cfRule type="cellIs" dxfId="30" priority="7" operator="lessThan">
      <formula>-0.001</formula>
    </cfRule>
  </conditionalFormatting>
  <conditionalFormatting sqref="D663:E663">
    <cfRule type="cellIs" dxfId="29" priority="6" operator="lessThan">
      <formula>-0.001</formula>
    </cfRule>
  </conditionalFormatting>
  <conditionalFormatting sqref="D665:E665">
    <cfRule type="cellIs" dxfId="28" priority="5" operator="lessThan">
      <formula>-0.001</formula>
    </cfRule>
  </conditionalFormatting>
  <conditionalFormatting sqref="D667:E667">
    <cfRule type="cellIs" dxfId="27" priority="4" operator="lessThan">
      <formula>-0.001</formula>
    </cfRule>
  </conditionalFormatting>
  <conditionalFormatting sqref="D710:E713">
    <cfRule type="cellIs" dxfId="26" priority="3" operator="lessThan">
      <formula>-0.001</formula>
    </cfRule>
  </conditionalFormatting>
  <conditionalFormatting sqref="D721:E722">
    <cfRule type="cellIs" dxfId="25" priority="2" operator="lessThan">
      <formula>-0.001</formula>
    </cfRule>
  </conditionalFormatting>
  <conditionalFormatting sqref="D742:E743">
    <cfRule type="cellIs" dxfId="24" priority="1" operator="lessThan">
      <formula>-0.001</formula>
    </cfRule>
  </conditionalFormatting>
  <dataValidations count="1">
    <dataValidation type="whole" operator="greaterThanOrEqual" allowBlank="1" showInputMessage="1" showErrorMessage="1" sqref="D656:E65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portrait" r:id="rId1"/>
  <rowBreaks count="8" manualBreakCount="8">
    <brk id="246" max="5" man="1"/>
    <brk id="305" max="5" man="1"/>
    <brk id="374" max="5" man="1"/>
    <brk id="427" max="5" man="1"/>
    <brk id="608" max="5" man="1"/>
    <brk id="650" max="5" man="1"/>
    <brk id="950" max="5" man="1"/>
    <brk id="100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059"/>
  <sheetViews>
    <sheetView showGridLines="0" zoomScaleNormal="100" workbookViewId="0">
      <selection activeCell="G261" sqref="G261"/>
    </sheetView>
  </sheetViews>
  <sheetFormatPr defaultColWidth="14.42578125" defaultRowHeight="15" customHeight="1" x14ac:dyDescent="0.2"/>
  <cols>
    <col min="1" max="1" width="13.28515625" style="352" customWidth="1"/>
    <col min="2" max="2" width="60.7109375" style="353" customWidth="1"/>
    <col min="3" max="3" width="12.7109375" style="352" customWidth="1"/>
    <col min="4" max="5" width="14.7109375" style="355" customWidth="1"/>
    <col min="6" max="6" width="8.7109375" style="355" customWidth="1"/>
    <col min="7" max="7" width="22" style="277" customWidth="1"/>
    <col min="8" max="24" width="8" style="277" customWidth="1"/>
    <col min="25" max="29" width="14.42578125" style="277" customWidth="1"/>
    <col min="30" max="16384" width="14.42578125" style="277"/>
  </cols>
  <sheetData>
    <row r="1" spans="1:25" s="275" customFormat="1" ht="15" customHeight="1" x14ac:dyDescent="0.2">
      <c r="A1" s="270" t="s">
        <v>2923</v>
      </c>
      <c r="B1" s="271"/>
      <c r="C1" s="270" t="s">
        <v>10</v>
      </c>
      <c r="D1" s="272"/>
      <c r="E1" s="273" t="s">
        <v>2924</v>
      </c>
      <c r="F1" s="274"/>
    </row>
    <row r="2" spans="1:25" ht="50.1" customHeight="1" x14ac:dyDescent="0.25">
      <c r="A2" s="476" t="s">
        <v>8</v>
      </c>
      <c r="B2" s="477"/>
      <c r="C2" s="477"/>
      <c r="D2" s="477"/>
      <c r="E2" s="477"/>
      <c r="F2" s="477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</row>
    <row r="3" spans="1:25" s="283" customFormat="1" ht="48" customHeight="1" x14ac:dyDescent="0.2">
      <c r="A3" s="278" t="s">
        <v>30</v>
      </c>
      <c r="B3" s="279" t="s">
        <v>16</v>
      </c>
      <c r="C3" s="280" t="s">
        <v>17</v>
      </c>
      <c r="D3" s="281" t="s">
        <v>18</v>
      </c>
      <c r="E3" s="279" t="s">
        <v>19</v>
      </c>
      <c r="F3" s="282" t="s">
        <v>31</v>
      </c>
      <c r="G3" s="420"/>
    </row>
    <row r="4" spans="1:25" s="288" customFormat="1" ht="12" customHeight="1" x14ac:dyDescent="0.2">
      <c r="A4" s="284">
        <v>1</v>
      </c>
      <c r="B4" s="122">
        <v>2</v>
      </c>
      <c r="C4" s="123" t="s">
        <v>32</v>
      </c>
      <c r="D4" s="123">
        <v>4</v>
      </c>
      <c r="E4" s="285">
        <v>5</v>
      </c>
      <c r="F4" s="286">
        <v>6</v>
      </c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</row>
    <row r="5" spans="1:25" s="275" customFormat="1" ht="20.100000000000001" customHeight="1" x14ac:dyDescent="0.2">
      <c r="A5" s="478" t="s">
        <v>1889</v>
      </c>
      <c r="B5" s="479"/>
      <c r="C5" s="289"/>
      <c r="D5" s="290"/>
      <c r="E5" s="290"/>
      <c r="F5" s="291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</row>
    <row r="6" spans="1:25" ht="12.75" customHeight="1" x14ac:dyDescent="0.2">
      <c r="A6" s="293"/>
      <c r="B6" s="294" t="s">
        <v>1890</v>
      </c>
      <c r="C6" s="295" t="s">
        <v>1891</v>
      </c>
      <c r="D6" s="296">
        <f t="shared" ref="D6:E6" si="0">D7+D69</f>
        <v>0</v>
      </c>
      <c r="E6" s="296">
        <f t="shared" si="0"/>
        <v>0</v>
      </c>
      <c r="F6" s="297" t="str">
        <f t="shared" ref="F6:F262" si="1">IF(D6&gt;0,IF(E6/D6&gt;=100,"&gt;&gt;100",E6/D6*100),"-")</f>
        <v>-</v>
      </c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</row>
    <row r="7" spans="1:25" ht="12.75" customHeight="1" x14ac:dyDescent="0.2">
      <c r="A7" s="298">
        <v>0</v>
      </c>
      <c r="B7" s="299" t="s">
        <v>1892</v>
      </c>
      <c r="C7" s="300" t="s">
        <v>1893</v>
      </c>
      <c r="D7" s="301">
        <f t="shared" ref="D7:E7" si="2">D8+D12+D51+D52+D56+D63</f>
        <v>0</v>
      </c>
      <c r="E7" s="301">
        <f t="shared" si="2"/>
        <v>0</v>
      </c>
      <c r="F7" s="302" t="str">
        <f t="shared" si="1"/>
        <v>-</v>
      </c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</row>
    <row r="8" spans="1:25" ht="12.75" customHeight="1" x14ac:dyDescent="0.2">
      <c r="A8" s="298" t="s">
        <v>1894</v>
      </c>
      <c r="B8" s="299" t="s">
        <v>1895</v>
      </c>
      <c r="C8" s="300" t="s">
        <v>1894</v>
      </c>
      <c r="D8" s="301">
        <f>D9+D10-D11</f>
        <v>0</v>
      </c>
      <c r="E8" s="301">
        <f>E9+E10-E11</f>
        <v>0</v>
      </c>
      <c r="F8" s="302" t="str">
        <f t="shared" si="1"/>
        <v>-</v>
      </c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</row>
    <row r="9" spans="1:25" ht="12.75" customHeight="1" x14ac:dyDescent="0.2">
      <c r="A9" s="298" t="s">
        <v>1896</v>
      </c>
      <c r="B9" s="299" t="s">
        <v>1897</v>
      </c>
      <c r="C9" s="300" t="s">
        <v>1896</v>
      </c>
      <c r="D9" s="303"/>
      <c r="E9" s="303"/>
      <c r="F9" s="302" t="str">
        <f t="shared" si="1"/>
        <v>-</v>
      </c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</row>
    <row r="10" spans="1:25" ht="12.75" customHeight="1" x14ac:dyDescent="0.2">
      <c r="A10" s="298" t="s">
        <v>1898</v>
      </c>
      <c r="B10" s="299" t="s">
        <v>1899</v>
      </c>
      <c r="C10" s="300" t="s">
        <v>1898</v>
      </c>
      <c r="D10" s="303"/>
      <c r="E10" s="303"/>
      <c r="F10" s="302" t="str">
        <f t="shared" si="1"/>
        <v>-</v>
      </c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</row>
    <row r="11" spans="1:25" ht="12.75" customHeight="1" x14ac:dyDescent="0.2">
      <c r="A11" s="298" t="s">
        <v>1900</v>
      </c>
      <c r="B11" s="299" t="s">
        <v>1901</v>
      </c>
      <c r="C11" s="300" t="s">
        <v>1900</v>
      </c>
      <c r="D11" s="303"/>
      <c r="E11" s="303"/>
      <c r="F11" s="302" t="str">
        <f t="shared" si="1"/>
        <v>-</v>
      </c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</row>
    <row r="12" spans="1:25" ht="24" x14ac:dyDescent="0.2">
      <c r="A12" s="298" t="s">
        <v>1902</v>
      </c>
      <c r="B12" s="299" t="s">
        <v>1903</v>
      </c>
      <c r="C12" s="300" t="s">
        <v>1902</v>
      </c>
      <c r="D12" s="301">
        <f t="shared" ref="D12:E12" si="3">D13+D19+D29+D35+D41+D45</f>
        <v>0</v>
      </c>
      <c r="E12" s="301">
        <f t="shared" si="3"/>
        <v>0</v>
      </c>
      <c r="F12" s="302" t="str">
        <f t="shared" si="1"/>
        <v>-</v>
      </c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</row>
    <row r="13" spans="1:25" ht="12.75" customHeight="1" x14ac:dyDescent="0.2">
      <c r="A13" s="304" t="s">
        <v>1904</v>
      </c>
      <c r="B13" s="299" t="s">
        <v>1905</v>
      </c>
      <c r="C13" s="300" t="s">
        <v>1904</v>
      </c>
      <c r="D13" s="301">
        <f t="shared" ref="D13:E13" si="4">SUM(D14:D17)-D18</f>
        <v>0</v>
      </c>
      <c r="E13" s="301">
        <f t="shared" si="4"/>
        <v>0</v>
      </c>
      <c r="F13" s="302" t="str">
        <f t="shared" si="1"/>
        <v>-</v>
      </c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</row>
    <row r="14" spans="1:25" ht="12.75" customHeight="1" x14ac:dyDescent="0.2">
      <c r="A14" s="298" t="s">
        <v>1906</v>
      </c>
      <c r="B14" s="299" t="s">
        <v>618</v>
      </c>
      <c r="C14" s="300" t="s">
        <v>1906</v>
      </c>
      <c r="D14" s="303"/>
      <c r="E14" s="303"/>
      <c r="F14" s="302" t="str">
        <f t="shared" si="1"/>
        <v>-</v>
      </c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</row>
    <row r="15" spans="1:25" ht="12.75" customHeight="1" x14ac:dyDescent="0.2">
      <c r="A15" s="298" t="s">
        <v>1907</v>
      </c>
      <c r="B15" s="299" t="s">
        <v>620</v>
      </c>
      <c r="C15" s="300" t="s">
        <v>1907</v>
      </c>
      <c r="D15" s="303"/>
      <c r="E15" s="303"/>
      <c r="F15" s="302" t="str">
        <f t="shared" si="1"/>
        <v>-</v>
      </c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</row>
    <row r="16" spans="1:25" ht="12.75" customHeight="1" x14ac:dyDescent="0.2">
      <c r="A16" s="298" t="s">
        <v>1908</v>
      </c>
      <c r="B16" s="299" t="s">
        <v>622</v>
      </c>
      <c r="C16" s="300" t="s">
        <v>1908</v>
      </c>
      <c r="D16" s="303"/>
      <c r="E16" s="303"/>
      <c r="F16" s="302" t="str">
        <f t="shared" si="1"/>
        <v>-</v>
      </c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12.75" customHeight="1" x14ac:dyDescent="0.2">
      <c r="A17" s="298" t="s">
        <v>1909</v>
      </c>
      <c r="B17" s="299" t="s">
        <v>624</v>
      </c>
      <c r="C17" s="300" t="s">
        <v>1909</v>
      </c>
      <c r="D17" s="303"/>
      <c r="E17" s="303"/>
      <c r="F17" s="302" t="str">
        <f t="shared" si="1"/>
        <v>-</v>
      </c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4" ht="12.75" customHeight="1" x14ac:dyDescent="0.2">
      <c r="A18" s="298" t="s">
        <v>1910</v>
      </c>
      <c r="B18" s="299" t="s">
        <v>1911</v>
      </c>
      <c r="C18" s="300" t="s">
        <v>1910</v>
      </c>
      <c r="D18" s="303"/>
      <c r="E18" s="303"/>
      <c r="F18" s="302" t="str">
        <f t="shared" si="1"/>
        <v>-</v>
      </c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</row>
    <row r="19" spans="1:24" ht="12.75" customHeight="1" x14ac:dyDescent="0.2">
      <c r="A19" s="304" t="s">
        <v>1912</v>
      </c>
      <c r="B19" s="299" t="s">
        <v>1913</v>
      </c>
      <c r="C19" s="300" t="s">
        <v>1912</v>
      </c>
      <c r="D19" s="301">
        <f t="shared" ref="D19:E19" si="5">SUM(D20:D27)-D28</f>
        <v>0</v>
      </c>
      <c r="E19" s="301">
        <f t="shared" si="5"/>
        <v>0</v>
      </c>
      <c r="F19" s="302" t="str">
        <f t="shared" si="1"/>
        <v>-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</row>
    <row r="20" spans="1:24" ht="12.75" customHeight="1" x14ac:dyDescent="0.2">
      <c r="A20" s="298" t="s">
        <v>1914</v>
      </c>
      <c r="B20" s="299" t="s">
        <v>628</v>
      </c>
      <c r="C20" s="300" t="s">
        <v>1914</v>
      </c>
      <c r="D20" s="303"/>
      <c r="E20" s="303"/>
      <c r="F20" s="302" t="str">
        <f t="shared" si="1"/>
        <v>-</v>
      </c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4" ht="12.75" customHeight="1" x14ac:dyDescent="0.2">
      <c r="A21" s="298" t="s">
        <v>1915</v>
      </c>
      <c r="B21" s="299" t="s">
        <v>720</v>
      </c>
      <c r="C21" s="300" t="s">
        <v>1915</v>
      </c>
      <c r="D21" s="303"/>
      <c r="E21" s="303"/>
      <c r="F21" s="302" t="str">
        <f t="shared" si="1"/>
        <v>-</v>
      </c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</row>
    <row r="22" spans="1:24" ht="12.75" customHeight="1" x14ac:dyDescent="0.2">
      <c r="A22" s="298" t="s">
        <v>1916</v>
      </c>
      <c r="B22" s="299" t="s">
        <v>632</v>
      </c>
      <c r="C22" s="300" t="s">
        <v>1916</v>
      </c>
      <c r="D22" s="303"/>
      <c r="E22" s="303"/>
      <c r="F22" s="302" t="str">
        <f t="shared" si="1"/>
        <v>-</v>
      </c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</row>
    <row r="23" spans="1:24" ht="12.75" customHeight="1" x14ac:dyDescent="0.2">
      <c r="A23" s="298" t="s">
        <v>1917</v>
      </c>
      <c r="B23" s="299" t="s">
        <v>634</v>
      </c>
      <c r="C23" s="300" t="s">
        <v>1917</v>
      </c>
      <c r="D23" s="303"/>
      <c r="E23" s="303"/>
      <c r="F23" s="302" t="str">
        <f t="shared" si="1"/>
        <v>-</v>
      </c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</row>
    <row r="24" spans="1:24" ht="12.75" customHeight="1" x14ac:dyDescent="0.2">
      <c r="A24" s="298" t="s">
        <v>1918</v>
      </c>
      <c r="B24" s="299" t="s">
        <v>2949</v>
      </c>
      <c r="C24" s="300" t="s">
        <v>1918</v>
      </c>
      <c r="D24" s="303"/>
      <c r="E24" s="303"/>
      <c r="F24" s="302" t="str">
        <f t="shared" si="1"/>
        <v>-</v>
      </c>
      <c r="G24" s="305" t="s">
        <v>2928</v>
      </c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</row>
    <row r="25" spans="1:24" ht="12.75" customHeight="1" x14ac:dyDescent="0.2">
      <c r="A25" s="298" t="s">
        <v>1919</v>
      </c>
      <c r="B25" s="299" t="s">
        <v>637</v>
      </c>
      <c r="C25" s="300" t="s">
        <v>1919</v>
      </c>
      <c r="D25" s="303"/>
      <c r="E25" s="303"/>
      <c r="F25" s="302" t="str">
        <f t="shared" si="1"/>
        <v>-</v>
      </c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</row>
    <row r="26" spans="1:24" ht="12.75" customHeight="1" x14ac:dyDescent="0.2">
      <c r="A26" s="298" t="s">
        <v>1920</v>
      </c>
      <c r="B26" s="299" t="s">
        <v>639</v>
      </c>
      <c r="C26" s="300" t="s">
        <v>1920</v>
      </c>
      <c r="D26" s="303"/>
      <c r="E26" s="303"/>
      <c r="F26" s="302" t="str">
        <f t="shared" si="1"/>
        <v>-</v>
      </c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</row>
    <row r="27" spans="1:24" ht="12.75" customHeight="1" x14ac:dyDescent="0.2">
      <c r="A27" s="298" t="s">
        <v>1921</v>
      </c>
      <c r="B27" s="299" t="s">
        <v>642</v>
      </c>
      <c r="C27" s="300" t="s">
        <v>1921</v>
      </c>
      <c r="D27" s="303"/>
      <c r="E27" s="303"/>
      <c r="F27" s="302" t="str">
        <f t="shared" si="1"/>
        <v>-</v>
      </c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</row>
    <row r="28" spans="1:24" ht="12.75" customHeight="1" x14ac:dyDescent="0.2">
      <c r="A28" s="298" t="s">
        <v>1922</v>
      </c>
      <c r="B28" s="299" t="s">
        <v>1923</v>
      </c>
      <c r="C28" s="300" t="s">
        <v>1922</v>
      </c>
      <c r="D28" s="303"/>
      <c r="E28" s="303"/>
      <c r="F28" s="302" t="str">
        <f t="shared" si="1"/>
        <v>-</v>
      </c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</row>
    <row r="29" spans="1:24" ht="12.75" customHeight="1" x14ac:dyDescent="0.2">
      <c r="A29" s="304" t="s">
        <v>1924</v>
      </c>
      <c r="B29" s="299" t="s">
        <v>1925</v>
      </c>
      <c r="C29" s="300" t="s">
        <v>1924</v>
      </c>
      <c r="D29" s="301">
        <f t="shared" ref="D29:E29" si="6">SUM(D30:D33)-D34</f>
        <v>0</v>
      </c>
      <c r="E29" s="301">
        <f t="shared" si="6"/>
        <v>0</v>
      </c>
      <c r="F29" s="302" t="str">
        <f t="shared" si="1"/>
        <v>-</v>
      </c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</row>
    <row r="30" spans="1:24" ht="12.75" customHeight="1" x14ac:dyDescent="0.2">
      <c r="A30" s="298" t="s">
        <v>1926</v>
      </c>
      <c r="B30" s="299" t="s">
        <v>645</v>
      </c>
      <c r="C30" s="300" t="s">
        <v>1926</v>
      </c>
      <c r="D30" s="303"/>
      <c r="E30" s="303"/>
      <c r="F30" s="302" t="str">
        <f t="shared" si="1"/>
        <v>-</v>
      </c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</row>
    <row r="31" spans="1:24" ht="12.75" customHeight="1" x14ac:dyDescent="0.2">
      <c r="A31" s="298" t="s">
        <v>1927</v>
      </c>
      <c r="B31" s="299" t="s">
        <v>1928</v>
      </c>
      <c r="C31" s="300" t="s">
        <v>1927</v>
      </c>
      <c r="D31" s="303"/>
      <c r="E31" s="303"/>
      <c r="F31" s="302" t="str">
        <f t="shared" si="1"/>
        <v>-</v>
      </c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</row>
    <row r="32" spans="1:24" ht="12.75" customHeight="1" x14ac:dyDescent="0.2">
      <c r="A32" s="298" t="s">
        <v>1929</v>
      </c>
      <c r="B32" s="299" t="s">
        <v>649</v>
      </c>
      <c r="C32" s="300" t="s">
        <v>1929</v>
      </c>
      <c r="D32" s="303"/>
      <c r="E32" s="303"/>
      <c r="F32" s="302" t="str">
        <f t="shared" si="1"/>
        <v>-</v>
      </c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</row>
    <row r="33" spans="1:24" ht="12.75" customHeight="1" x14ac:dyDescent="0.2">
      <c r="A33" s="298" t="s">
        <v>1930</v>
      </c>
      <c r="B33" s="299" t="s">
        <v>651</v>
      </c>
      <c r="C33" s="300" t="s">
        <v>1930</v>
      </c>
      <c r="D33" s="303"/>
      <c r="E33" s="303"/>
      <c r="F33" s="302" t="str">
        <f t="shared" si="1"/>
        <v>-</v>
      </c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</row>
    <row r="34" spans="1:24" ht="12.75" customHeight="1" x14ac:dyDescent="0.2">
      <c r="A34" s="298" t="s">
        <v>1931</v>
      </c>
      <c r="B34" s="299" t="s">
        <v>1932</v>
      </c>
      <c r="C34" s="300" t="s">
        <v>1931</v>
      </c>
      <c r="D34" s="303"/>
      <c r="E34" s="303"/>
      <c r="F34" s="302" t="str">
        <f t="shared" si="1"/>
        <v>-</v>
      </c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</row>
    <row r="35" spans="1:24" ht="24" x14ac:dyDescent="0.2">
      <c r="A35" s="304" t="s">
        <v>1933</v>
      </c>
      <c r="B35" s="299" t="s">
        <v>1934</v>
      </c>
      <c r="C35" s="300" t="s">
        <v>1933</v>
      </c>
      <c r="D35" s="301">
        <f t="shared" ref="D35:E35" si="7">SUM(D36:D39)-D40</f>
        <v>0</v>
      </c>
      <c r="E35" s="301">
        <f t="shared" si="7"/>
        <v>0</v>
      </c>
      <c r="F35" s="302" t="str">
        <f t="shared" si="1"/>
        <v>-</v>
      </c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</row>
    <row r="36" spans="1:24" ht="12.75" customHeight="1" x14ac:dyDescent="0.2">
      <c r="A36" s="298" t="s">
        <v>1935</v>
      </c>
      <c r="B36" s="299" t="s">
        <v>736</v>
      </c>
      <c r="C36" s="300" t="s">
        <v>1935</v>
      </c>
      <c r="D36" s="303"/>
      <c r="E36" s="303"/>
      <c r="F36" s="302" t="str">
        <f t="shared" si="1"/>
        <v>-</v>
      </c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</row>
    <row r="37" spans="1:24" ht="12.75" customHeight="1" x14ac:dyDescent="0.2">
      <c r="A37" s="298" t="s">
        <v>1936</v>
      </c>
      <c r="B37" s="299" t="s">
        <v>657</v>
      </c>
      <c r="C37" s="300" t="s">
        <v>1936</v>
      </c>
      <c r="D37" s="303"/>
      <c r="E37" s="303"/>
      <c r="F37" s="302" t="str">
        <f t="shared" si="1"/>
        <v>-</v>
      </c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</row>
    <row r="38" spans="1:24" ht="12.75" customHeight="1" x14ac:dyDescent="0.2">
      <c r="A38" s="298" t="s">
        <v>1937</v>
      </c>
      <c r="B38" s="299" t="s">
        <v>659</v>
      </c>
      <c r="C38" s="300" t="s">
        <v>1937</v>
      </c>
      <c r="D38" s="303"/>
      <c r="E38" s="303"/>
      <c r="F38" s="302" t="str">
        <f t="shared" si="1"/>
        <v>-</v>
      </c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</row>
    <row r="39" spans="1:24" ht="12.75" customHeight="1" x14ac:dyDescent="0.2">
      <c r="A39" s="298" t="s">
        <v>1938</v>
      </c>
      <c r="B39" s="299" t="s">
        <v>661</v>
      </c>
      <c r="C39" s="300" t="s">
        <v>1938</v>
      </c>
      <c r="D39" s="303"/>
      <c r="E39" s="303"/>
      <c r="F39" s="302" t="str">
        <f t="shared" si="1"/>
        <v>-</v>
      </c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</row>
    <row r="40" spans="1:24" ht="12.75" customHeight="1" x14ac:dyDescent="0.2">
      <c r="A40" s="298" t="s">
        <v>1939</v>
      </c>
      <c r="B40" s="299" t="s">
        <v>1940</v>
      </c>
      <c r="C40" s="300" t="s">
        <v>1939</v>
      </c>
      <c r="D40" s="303"/>
      <c r="E40" s="303"/>
      <c r="F40" s="302" t="str">
        <f t="shared" si="1"/>
        <v>-</v>
      </c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</row>
    <row r="41" spans="1:24" ht="12.75" customHeight="1" x14ac:dyDescent="0.2">
      <c r="A41" s="304" t="s">
        <v>1941</v>
      </c>
      <c r="B41" s="299" t="s">
        <v>1942</v>
      </c>
      <c r="C41" s="300" t="s">
        <v>1941</v>
      </c>
      <c r="D41" s="301">
        <f t="shared" ref="D41:E41" si="8">SUM(D42:D43)-D44</f>
        <v>0</v>
      </c>
      <c r="E41" s="301">
        <f t="shared" si="8"/>
        <v>0</v>
      </c>
      <c r="F41" s="302" t="str">
        <f t="shared" si="1"/>
        <v>-</v>
      </c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</row>
    <row r="42" spans="1:24" ht="12.75" customHeight="1" x14ac:dyDescent="0.2">
      <c r="A42" s="298" t="s">
        <v>1943</v>
      </c>
      <c r="B42" s="299" t="s">
        <v>665</v>
      </c>
      <c r="C42" s="300" t="s">
        <v>1943</v>
      </c>
      <c r="D42" s="303"/>
      <c r="E42" s="303"/>
      <c r="F42" s="302" t="str">
        <f t="shared" si="1"/>
        <v>-</v>
      </c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</row>
    <row r="43" spans="1:24" ht="12.75" customHeight="1" x14ac:dyDescent="0.2">
      <c r="A43" s="298" t="s">
        <v>1944</v>
      </c>
      <c r="B43" s="299" t="s">
        <v>667</v>
      </c>
      <c r="C43" s="300" t="s">
        <v>1944</v>
      </c>
      <c r="D43" s="303"/>
      <c r="E43" s="303"/>
      <c r="F43" s="302" t="str">
        <f t="shared" si="1"/>
        <v>-</v>
      </c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</row>
    <row r="44" spans="1:24" ht="12.75" customHeight="1" x14ac:dyDescent="0.2">
      <c r="A44" s="298" t="s">
        <v>1945</v>
      </c>
      <c r="B44" s="299" t="s">
        <v>1946</v>
      </c>
      <c r="C44" s="300" t="s">
        <v>1945</v>
      </c>
      <c r="D44" s="303"/>
      <c r="E44" s="303"/>
      <c r="F44" s="302" t="str">
        <f t="shared" si="1"/>
        <v>-</v>
      </c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</row>
    <row r="45" spans="1:24" ht="12.75" customHeight="1" x14ac:dyDescent="0.2">
      <c r="A45" s="304" t="s">
        <v>1947</v>
      </c>
      <c r="B45" s="299" t="s">
        <v>1948</v>
      </c>
      <c r="C45" s="300" t="s">
        <v>1947</v>
      </c>
      <c r="D45" s="301">
        <f t="shared" ref="D45:E45" si="9">SUM(D46:D49)-D50</f>
        <v>0</v>
      </c>
      <c r="E45" s="301">
        <f t="shared" si="9"/>
        <v>0</v>
      </c>
      <c r="F45" s="302" t="str">
        <f t="shared" si="1"/>
        <v>-</v>
      </c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</row>
    <row r="46" spans="1:24" ht="12.75" customHeight="1" x14ac:dyDescent="0.2">
      <c r="A46" s="298" t="s">
        <v>1949</v>
      </c>
      <c r="B46" s="299" t="s">
        <v>671</v>
      </c>
      <c r="C46" s="300" t="s">
        <v>1949</v>
      </c>
      <c r="D46" s="303"/>
      <c r="E46" s="303"/>
      <c r="F46" s="302" t="str">
        <f t="shared" si="1"/>
        <v>-</v>
      </c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</row>
    <row r="47" spans="1:24" ht="12.75" customHeight="1" x14ac:dyDescent="0.2">
      <c r="A47" s="298" t="s">
        <v>1950</v>
      </c>
      <c r="B47" s="299" t="s">
        <v>1951</v>
      </c>
      <c r="C47" s="300" t="s">
        <v>1950</v>
      </c>
      <c r="D47" s="303"/>
      <c r="E47" s="303"/>
      <c r="F47" s="302" t="str">
        <f t="shared" si="1"/>
        <v>-</v>
      </c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</row>
    <row r="48" spans="1:24" ht="12.75" customHeight="1" x14ac:dyDescent="0.2">
      <c r="A48" s="298" t="s">
        <v>1952</v>
      </c>
      <c r="B48" s="299" t="s">
        <v>675</v>
      </c>
      <c r="C48" s="300" t="s">
        <v>1952</v>
      </c>
      <c r="D48" s="303"/>
      <c r="E48" s="303"/>
      <c r="F48" s="302" t="str">
        <f t="shared" si="1"/>
        <v>-</v>
      </c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</row>
    <row r="49" spans="1:24" ht="12.75" customHeight="1" x14ac:dyDescent="0.2">
      <c r="A49" s="298" t="s">
        <v>1953</v>
      </c>
      <c r="B49" s="299" t="s">
        <v>677</v>
      </c>
      <c r="C49" s="300" t="s">
        <v>1953</v>
      </c>
      <c r="D49" s="303"/>
      <c r="E49" s="303"/>
      <c r="F49" s="302" t="str">
        <f t="shared" si="1"/>
        <v>-</v>
      </c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</row>
    <row r="50" spans="1:24" ht="12.75" customHeight="1" x14ac:dyDescent="0.2">
      <c r="A50" s="298" t="s">
        <v>1954</v>
      </c>
      <c r="B50" s="299" t="s">
        <v>1955</v>
      </c>
      <c r="C50" s="300" t="s">
        <v>1954</v>
      </c>
      <c r="D50" s="303"/>
      <c r="E50" s="303"/>
      <c r="F50" s="302" t="str">
        <f t="shared" si="1"/>
        <v>-</v>
      </c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</row>
    <row r="51" spans="1:24" ht="12.75" customHeight="1" x14ac:dyDescent="0.2">
      <c r="A51" s="298" t="s">
        <v>1956</v>
      </c>
      <c r="B51" s="299" t="s">
        <v>1957</v>
      </c>
      <c r="C51" s="300" t="s">
        <v>1956</v>
      </c>
      <c r="D51" s="303"/>
      <c r="E51" s="303"/>
      <c r="F51" s="302" t="str">
        <f t="shared" si="1"/>
        <v>-</v>
      </c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</row>
    <row r="52" spans="1:24" ht="12.75" customHeight="1" x14ac:dyDescent="0.2">
      <c r="A52" s="298" t="s">
        <v>1958</v>
      </c>
      <c r="B52" s="299" t="s">
        <v>2950</v>
      </c>
      <c r="C52" s="300" t="s">
        <v>1958</v>
      </c>
      <c r="D52" s="301">
        <f t="shared" ref="D52:E52" si="10">SUM(D53:D54)-D55</f>
        <v>0</v>
      </c>
      <c r="E52" s="301">
        <f t="shared" si="10"/>
        <v>0</v>
      </c>
      <c r="F52" s="302" t="str">
        <f t="shared" si="1"/>
        <v>-</v>
      </c>
      <c r="G52" s="305" t="s">
        <v>2928</v>
      </c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</row>
    <row r="53" spans="1:24" ht="12.75" customHeight="1" x14ac:dyDescent="0.2">
      <c r="A53" s="298" t="s">
        <v>1959</v>
      </c>
      <c r="B53" s="299" t="s">
        <v>2951</v>
      </c>
      <c r="C53" s="300" t="s">
        <v>1959</v>
      </c>
      <c r="D53" s="303"/>
      <c r="E53" s="303"/>
      <c r="F53" s="302" t="str">
        <f t="shared" si="1"/>
        <v>-</v>
      </c>
      <c r="G53" s="305" t="s">
        <v>2928</v>
      </c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</row>
    <row r="54" spans="1:24" ht="12.75" customHeight="1" x14ac:dyDescent="0.2">
      <c r="A54" s="298" t="s">
        <v>1960</v>
      </c>
      <c r="B54" s="299" t="s">
        <v>2952</v>
      </c>
      <c r="C54" s="300" t="s">
        <v>1960</v>
      </c>
      <c r="D54" s="303"/>
      <c r="E54" s="303"/>
      <c r="F54" s="302" t="str">
        <f t="shared" si="1"/>
        <v>-</v>
      </c>
      <c r="G54" s="305" t="s">
        <v>2928</v>
      </c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</row>
    <row r="55" spans="1:24" ht="12.75" customHeight="1" x14ac:dyDescent="0.2">
      <c r="A55" s="298" t="s">
        <v>1961</v>
      </c>
      <c r="B55" s="299" t="s">
        <v>2953</v>
      </c>
      <c r="C55" s="300" t="s">
        <v>1961</v>
      </c>
      <c r="D55" s="303"/>
      <c r="E55" s="303"/>
      <c r="F55" s="302" t="str">
        <f t="shared" si="1"/>
        <v>-</v>
      </c>
      <c r="G55" s="305" t="s">
        <v>2928</v>
      </c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</row>
    <row r="56" spans="1:24" ht="12.75" customHeight="1" x14ac:dyDescent="0.2">
      <c r="A56" s="298" t="s">
        <v>1962</v>
      </c>
      <c r="B56" s="299" t="s">
        <v>1963</v>
      </c>
      <c r="C56" s="300" t="s">
        <v>1962</v>
      </c>
      <c r="D56" s="301">
        <f t="shared" ref="D56:E56" si="11">SUM(D57:D62)</f>
        <v>0</v>
      </c>
      <c r="E56" s="301">
        <f t="shared" si="11"/>
        <v>0</v>
      </c>
      <c r="F56" s="302" t="str">
        <f t="shared" si="1"/>
        <v>-</v>
      </c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</row>
    <row r="57" spans="1:24" ht="12.75" customHeight="1" x14ac:dyDescent="0.2">
      <c r="A57" s="298" t="s">
        <v>1964</v>
      </c>
      <c r="B57" s="299" t="s">
        <v>1965</v>
      </c>
      <c r="C57" s="300" t="s">
        <v>1964</v>
      </c>
      <c r="D57" s="303"/>
      <c r="E57" s="303"/>
      <c r="F57" s="302" t="str">
        <f t="shared" si="1"/>
        <v>-</v>
      </c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</row>
    <row r="58" spans="1:24" ht="12.75" customHeight="1" x14ac:dyDescent="0.2">
      <c r="A58" s="298" t="s">
        <v>1966</v>
      </c>
      <c r="B58" s="299" t="s">
        <v>1967</v>
      </c>
      <c r="C58" s="300" t="s">
        <v>1966</v>
      </c>
      <c r="D58" s="303"/>
      <c r="E58" s="303"/>
      <c r="F58" s="302" t="str">
        <f t="shared" si="1"/>
        <v>-</v>
      </c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</row>
    <row r="59" spans="1:24" ht="12.75" customHeight="1" x14ac:dyDescent="0.2">
      <c r="A59" s="298" t="s">
        <v>1968</v>
      </c>
      <c r="B59" s="299" t="s">
        <v>1969</v>
      </c>
      <c r="C59" s="300" t="s">
        <v>1968</v>
      </c>
      <c r="D59" s="303"/>
      <c r="E59" s="303"/>
      <c r="F59" s="302" t="str">
        <f t="shared" si="1"/>
        <v>-</v>
      </c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</row>
    <row r="60" spans="1:24" ht="12.75" customHeight="1" x14ac:dyDescent="0.2">
      <c r="A60" s="298" t="s">
        <v>1970</v>
      </c>
      <c r="B60" s="299" t="s">
        <v>1971</v>
      </c>
      <c r="C60" s="300" t="s">
        <v>1970</v>
      </c>
      <c r="D60" s="303"/>
      <c r="E60" s="303"/>
      <c r="F60" s="302" t="str">
        <f t="shared" si="1"/>
        <v>-</v>
      </c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</row>
    <row r="61" spans="1:24" ht="12.75" customHeight="1" x14ac:dyDescent="0.2">
      <c r="A61" s="298" t="s">
        <v>1972</v>
      </c>
      <c r="B61" s="299" t="s">
        <v>1973</v>
      </c>
      <c r="C61" s="300" t="s">
        <v>1972</v>
      </c>
      <c r="D61" s="303"/>
      <c r="E61" s="303"/>
      <c r="F61" s="302" t="str">
        <f t="shared" si="1"/>
        <v>-</v>
      </c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</row>
    <row r="62" spans="1:24" ht="12.75" customHeight="1" x14ac:dyDescent="0.2">
      <c r="A62" s="298" t="s">
        <v>1974</v>
      </c>
      <c r="B62" s="299" t="s">
        <v>1975</v>
      </c>
      <c r="C62" s="300" t="s">
        <v>1974</v>
      </c>
      <c r="D62" s="303"/>
      <c r="E62" s="303"/>
      <c r="F62" s="302" t="str">
        <f t="shared" si="1"/>
        <v>-</v>
      </c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</row>
    <row r="63" spans="1:24" ht="12.75" customHeight="1" x14ac:dyDescent="0.2">
      <c r="A63" s="298" t="s">
        <v>1976</v>
      </c>
      <c r="B63" s="299" t="s">
        <v>2954</v>
      </c>
      <c r="C63" s="300" t="s">
        <v>1976</v>
      </c>
      <c r="D63" s="301">
        <f>SUM(D64:D68)</f>
        <v>0</v>
      </c>
      <c r="E63" s="301">
        <f>SUM(E64:E68)</f>
        <v>0</v>
      </c>
      <c r="F63" s="302" t="str">
        <f>IF(D63&gt;0,IF(E63/D63&gt;=100,"&gt;&gt;100",E63/D63*100),"-")</f>
        <v>-</v>
      </c>
      <c r="G63" s="305" t="s">
        <v>2955</v>
      </c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</row>
    <row r="64" spans="1:24" ht="12.75" customHeight="1" x14ac:dyDescent="0.2">
      <c r="A64" s="298" t="s">
        <v>1977</v>
      </c>
      <c r="B64" s="299" t="s">
        <v>1978</v>
      </c>
      <c r="C64" s="300" t="s">
        <v>1977</v>
      </c>
      <c r="D64" s="303"/>
      <c r="E64" s="303"/>
      <c r="F64" s="302" t="str">
        <f t="shared" si="1"/>
        <v>-</v>
      </c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</row>
    <row r="65" spans="1:24" ht="12.75" customHeight="1" x14ac:dyDescent="0.2">
      <c r="A65" s="298" t="s">
        <v>1979</v>
      </c>
      <c r="B65" s="299" t="s">
        <v>2956</v>
      </c>
      <c r="C65" s="300" t="s">
        <v>1979</v>
      </c>
      <c r="D65" s="303"/>
      <c r="E65" s="303"/>
      <c r="F65" s="302" t="str">
        <f t="shared" si="1"/>
        <v>-</v>
      </c>
      <c r="G65" s="305" t="s">
        <v>2928</v>
      </c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</row>
    <row r="66" spans="1:24" ht="12.75" customHeight="1" x14ac:dyDescent="0.2">
      <c r="A66" s="298" t="s">
        <v>1980</v>
      </c>
      <c r="B66" s="299" t="s">
        <v>1981</v>
      </c>
      <c r="C66" s="300" t="s">
        <v>1980</v>
      </c>
      <c r="D66" s="303"/>
      <c r="E66" s="303"/>
      <c r="F66" s="302" t="str">
        <f t="shared" si="1"/>
        <v>-</v>
      </c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</row>
    <row r="67" spans="1:24" ht="12.75" customHeight="1" x14ac:dyDescent="0.2">
      <c r="A67" s="298" t="s">
        <v>1982</v>
      </c>
      <c r="B67" s="306" t="s">
        <v>2957</v>
      </c>
      <c r="C67" s="300" t="s">
        <v>1982</v>
      </c>
      <c r="D67" s="303"/>
      <c r="E67" s="303"/>
      <c r="F67" s="302" t="str">
        <f t="shared" si="1"/>
        <v>-</v>
      </c>
      <c r="G67" s="305" t="s">
        <v>2928</v>
      </c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</row>
    <row r="68" spans="1:24" ht="24" x14ac:dyDescent="0.2">
      <c r="A68" s="307" t="s">
        <v>1983</v>
      </c>
      <c r="B68" s="308" t="s">
        <v>1984</v>
      </c>
      <c r="C68" s="309" t="s">
        <v>1983</v>
      </c>
      <c r="D68" s="310"/>
      <c r="E68" s="310"/>
      <c r="F68" s="311" t="str">
        <f t="shared" si="1"/>
        <v>-</v>
      </c>
      <c r="G68" s="305" t="s">
        <v>2922</v>
      </c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</row>
    <row r="69" spans="1:24" ht="12.75" customHeight="1" x14ac:dyDescent="0.2">
      <c r="A69" s="298" t="s">
        <v>1985</v>
      </c>
      <c r="B69" s="299" t="s">
        <v>1986</v>
      </c>
      <c r="C69" s="300" t="s">
        <v>1985</v>
      </c>
      <c r="D69" s="301">
        <f t="shared" ref="D69:E69" si="12">D70+D82+D91+D122+D138+D150+D168+D174</f>
        <v>0</v>
      </c>
      <c r="E69" s="301">
        <f t="shared" si="12"/>
        <v>0</v>
      </c>
      <c r="F69" s="302" t="str">
        <f t="shared" si="1"/>
        <v>-</v>
      </c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</row>
    <row r="70" spans="1:24" ht="12.75" customHeight="1" x14ac:dyDescent="0.2">
      <c r="A70" s="298" t="s">
        <v>1987</v>
      </c>
      <c r="B70" s="299" t="s">
        <v>1988</v>
      </c>
      <c r="C70" s="300" t="s">
        <v>1987</v>
      </c>
      <c r="D70" s="301">
        <f t="shared" ref="D70:E70" si="13">+D71+D76+D80+D81</f>
        <v>0</v>
      </c>
      <c r="E70" s="301">
        <f t="shared" si="13"/>
        <v>0</v>
      </c>
      <c r="F70" s="302" t="str">
        <f t="shared" si="1"/>
        <v>-</v>
      </c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</row>
    <row r="71" spans="1:24" ht="12.75" customHeight="1" x14ac:dyDescent="0.2">
      <c r="A71" s="298" t="s">
        <v>1989</v>
      </c>
      <c r="B71" s="299" t="s">
        <v>1990</v>
      </c>
      <c r="C71" s="300" t="s">
        <v>1989</v>
      </c>
      <c r="D71" s="301">
        <f t="shared" ref="D71:E71" si="14">SUM(D72:D75)</f>
        <v>0</v>
      </c>
      <c r="E71" s="301">
        <f t="shared" si="14"/>
        <v>0</v>
      </c>
      <c r="F71" s="302" t="str">
        <f t="shared" si="1"/>
        <v>-</v>
      </c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</row>
    <row r="72" spans="1:24" ht="12.75" customHeight="1" x14ac:dyDescent="0.2">
      <c r="A72" s="298" t="s">
        <v>1991</v>
      </c>
      <c r="B72" s="299" t="s">
        <v>1992</v>
      </c>
      <c r="C72" s="300" t="s">
        <v>1991</v>
      </c>
      <c r="D72" s="303"/>
      <c r="E72" s="303"/>
      <c r="F72" s="302" t="str">
        <f t="shared" si="1"/>
        <v>-</v>
      </c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</row>
    <row r="73" spans="1:24" ht="12.75" customHeight="1" x14ac:dyDescent="0.2">
      <c r="A73" s="298" t="s">
        <v>1993</v>
      </c>
      <c r="B73" s="299" t="s">
        <v>1994</v>
      </c>
      <c r="C73" s="300" t="s">
        <v>1993</v>
      </c>
      <c r="D73" s="303"/>
      <c r="E73" s="303"/>
      <c r="F73" s="302" t="str">
        <f t="shared" si="1"/>
        <v>-</v>
      </c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</row>
    <row r="74" spans="1:24" ht="12.75" customHeight="1" x14ac:dyDescent="0.2">
      <c r="A74" s="298" t="s">
        <v>1995</v>
      </c>
      <c r="B74" s="299" t="s">
        <v>1996</v>
      </c>
      <c r="C74" s="300" t="s">
        <v>1995</v>
      </c>
      <c r="D74" s="303"/>
      <c r="E74" s="303"/>
      <c r="F74" s="302" t="str">
        <f t="shared" si="1"/>
        <v>-</v>
      </c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</row>
    <row r="75" spans="1:24" ht="12.75" customHeight="1" x14ac:dyDescent="0.2">
      <c r="A75" s="298" t="s">
        <v>1997</v>
      </c>
      <c r="B75" s="299" t="s">
        <v>1998</v>
      </c>
      <c r="C75" s="300" t="s">
        <v>1997</v>
      </c>
      <c r="D75" s="303"/>
      <c r="E75" s="303"/>
      <c r="F75" s="302" t="str">
        <f t="shared" si="1"/>
        <v>-</v>
      </c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</row>
    <row r="76" spans="1:24" ht="36" x14ac:dyDescent="0.2">
      <c r="A76" s="298" t="s">
        <v>1999</v>
      </c>
      <c r="B76" s="299" t="s">
        <v>2958</v>
      </c>
      <c r="C76" s="300" t="s">
        <v>1999</v>
      </c>
      <c r="D76" s="301">
        <f>SUM(D77:D79)</f>
        <v>0</v>
      </c>
      <c r="E76" s="301">
        <f>SUM(E77:E79)</f>
        <v>0</v>
      </c>
      <c r="F76" s="302" t="str">
        <f t="shared" si="1"/>
        <v>-</v>
      </c>
      <c r="G76" s="312" t="s">
        <v>2959</v>
      </c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</row>
    <row r="77" spans="1:24" ht="12.75" customHeight="1" x14ac:dyDescent="0.2">
      <c r="A77" s="307" t="s">
        <v>2000</v>
      </c>
      <c r="B77" s="308" t="s">
        <v>2001</v>
      </c>
      <c r="C77" s="309" t="s">
        <v>2000</v>
      </c>
      <c r="D77" s="310"/>
      <c r="E77" s="310"/>
      <c r="F77" s="311" t="str">
        <f t="shared" si="1"/>
        <v>-</v>
      </c>
      <c r="G77" s="305" t="s">
        <v>2922</v>
      </c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</row>
    <row r="78" spans="1:24" ht="12.75" customHeight="1" x14ac:dyDescent="0.2">
      <c r="A78" s="307" t="s">
        <v>2002</v>
      </c>
      <c r="B78" s="308" t="s">
        <v>2003</v>
      </c>
      <c r="C78" s="309" t="s">
        <v>2002</v>
      </c>
      <c r="D78" s="310"/>
      <c r="E78" s="310"/>
      <c r="F78" s="311" t="str">
        <f t="shared" si="1"/>
        <v>-</v>
      </c>
      <c r="G78" s="305" t="s">
        <v>2922</v>
      </c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</row>
    <row r="79" spans="1:24" ht="12.75" customHeight="1" x14ac:dyDescent="0.2">
      <c r="A79" s="307" t="s">
        <v>2004</v>
      </c>
      <c r="B79" s="308" t="s">
        <v>2005</v>
      </c>
      <c r="C79" s="309" t="s">
        <v>2004</v>
      </c>
      <c r="D79" s="310"/>
      <c r="E79" s="310"/>
      <c r="F79" s="311" t="str">
        <f t="shared" si="1"/>
        <v>-</v>
      </c>
      <c r="G79" s="305" t="s">
        <v>2922</v>
      </c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</row>
    <row r="80" spans="1:24" ht="12.75" customHeight="1" x14ac:dyDescent="0.2">
      <c r="A80" s="298" t="s">
        <v>2006</v>
      </c>
      <c r="B80" s="299" t="s">
        <v>2007</v>
      </c>
      <c r="C80" s="300" t="s">
        <v>2006</v>
      </c>
      <c r="D80" s="303"/>
      <c r="E80" s="303"/>
      <c r="F80" s="302" t="str">
        <f t="shared" si="1"/>
        <v>-</v>
      </c>
      <c r="G80" s="305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</row>
    <row r="81" spans="1:24" ht="12.75" customHeight="1" x14ac:dyDescent="0.2">
      <c r="A81" s="298" t="s">
        <v>2008</v>
      </c>
      <c r="B81" s="299" t="s">
        <v>2009</v>
      </c>
      <c r="C81" s="300" t="s">
        <v>2008</v>
      </c>
      <c r="D81" s="303"/>
      <c r="E81" s="303"/>
      <c r="F81" s="302" t="str">
        <f t="shared" si="1"/>
        <v>-</v>
      </c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</row>
    <row r="82" spans="1:24" ht="36" x14ac:dyDescent="0.2">
      <c r="A82" s="298" t="s">
        <v>2010</v>
      </c>
      <c r="B82" s="306" t="s">
        <v>2960</v>
      </c>
      <c r="C82" s="300" t="s">
        <v>2010</v>
      </c>
      <c r="D82" s="301">
        <f>SUM(D86:D88)-D89+D90</f>
        <v>0</v>
      </c>
      <c r="E82" s="301">
        <f>SUM(E86:E88)-E89+E90</f>
        <v>0</v>
      </c>
      <c r="F82" s="302" t="str">
        <f t="shared" si="1"/>
        <v>-</v>
      </c>
      <c r="G82" s="312" t="s">
        <v>2961</v>
      </c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</row>
    <row r="83" spans="1:24" ht="12.75" customHeight="1" x14ac:dyDescent="0.2">
      <c r="A83" s="313" t="s">
        <v>2962</v>
      </c>
      <c r="B83" s="314" t="s">
        <v>2963</v>
      </c>
      <c r="C83" s="315" t="s">
        <v>2962</v>
      </c>
      <c r="D83" s="316">
        <f t="shared" ref="D83:E83" si="15">SUM(D84:D85)</f>
        <v>0</v>
      </c>
      <c r="E83" s="316">
        <f t="shared" si="15"/>
        <v>0</v>
      </c>
      <c r="F83" s="317" t="str">
        <f t="shared" si="1"/>
        <v>-</v>
      </c>
      <c r="G83" s="318" t="s">
        <v>2964</v>
      </c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</row>
    <row r="84" spans="1:24" ht="12.75" customHeight="1" x14ac:dyDescent="0.2">
      <c r="A84" s="313" t="s">
        <v>2965</v>
      </c>
      <c r="B84" s="314" t="s">
        <v>2966</v>
      </c>
      <c r="C84" s="315" t="s">
        <v>2965</v>
      </c>
      <c r="D84" s="319"/>
      <c r="E84" s="319"/>
      <c r="F84" s="317" t="str">
        <f t="shared" si="1"/>
        <v>-</v>
      </c>
      <c r="G84" s="318" t="s">
        <v>2964</v>
      </c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</row>
    <row r="85" spans="1:24" ht="12.75" customHeight="1" x14ac:dyDescent="0.2">
      <c r="A85" s="313" t="s">
        <v>2967</v>
      </c>
      <c r="B85" s="314" t="s">
        <v>2968</v>
      </c>
      <c r="C85" s="315" t="s">
        <v>2967</v>
      </c>
      <c r="D85" s="319"/>
      <c r="E85" s="319"/>
      <c r="F85" s="317" t="str">
        <f t="shared" si="1"/>
        <v>-</v>
      </c>
      <c r="G85" s="318" t="s">
        <v>2964</v>
      </c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</row>
    <row r="86" spans="1:24" ht="12.75" customHeight="1" x14ac:dyDescent="0.2">
      <c r="A86" s="298" t="s">
        <v>2011</v>
      </c>
      <c r="B86" s="306" t="s">
        <v>2969</v>
      </c>
      <c r="C86" s="300" t="s">
        <v>2011</v>
      </c>
      <c r="D86" s="303"/>
      <c r="E86" s="303"/>
      <c r="F86" s="302" t="str">
        <f t="shared" si="1"/>
        <v>-</v>
      </c>
      <c r="G86" s="305" t="s">
        <v>2970</v>
      </c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</row>
    <row r="87" spans="1:24" ht="12.75" customHeight="1" x14ac:dyDescent="0.2">
      <c r="A87" s="298" t="s">
        <v>2012</v>
      </c>
      <c r="B87" s="299" t="s">
        <v>2013</v>
      </c>
      <c r="C87" s="300" t="s">
        <v>2012</v>
      </c>
      <c r="D87" s="303"/>
      <c r="E87" s="303"/>
      <c r="F87" s="302" t="str">
        <f t="shared" si="1"/>
        <v>-</v>
      </c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</row>
    <row r="88" spans="1:24" ht="12.75" customHeight="1" x14ac:dyDescent="0.2">
      <c r="A88" s="298" t="s">
        <v>2014</v>
      </c>
      <c r="B88" s="299" t="s">
        <v>2015</v>
      </c>
      <c r="C88" s="300" t="s">
        <v>2014</v>
      </c>
      <c r="D88" s="303"/>
      <c r="E88" s="303"/>
      <c r="F88" s="302" t="str">
        <f t="shared" si="1"/>
        <v>-</v>
      </c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</row>
    <row r="89" spans="1:24" ht="24" x14ac:dyDescent="0.2">
      <c r="A89" s="298" t="s">
        <v>2016</v>
      </c>
      <c r="B89" s="299" t="s">
        <v>2017</v>
      </c>
      <c r="C89" s="300" t="s">
        <v>2016</v>
      </c>
      <c r="D89" s="303"/>
      <c r="E89" s="303"/>
      <c r="F89" s="302" t="str">
        <f t="shared" si="1"/>
        <v>-</v>
      </c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</row>
    <row r="90" spans="1:24" ht="12.75" customHeight="1" x14ac:dyDescent="0.2">
      <c r="A90" s="298" t="s">
        <v>2018</v>
      </c>
      <c r="B90" s="299" t="s">
        <v>2019</v>
      </c>
      <c r="C90" s="300" t="s">
        <v>2018</v>
      </c>
      <c r="D90" s="303"/>
      <c r="E90" s="303"/>
      <c r="F90" s="302" t="str">
        <f t="shared" si="1"/>
        <v>-</v>
      </c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</row>
    <row r="91" spans="1:24" ht="12.75" customHeight="1" x14ac:dyDescent="0.2">
      <c r="A91" s="298" t="s">
        <v>2020</v>
      </c>
      <c r="B91" s="299" t="s">
        <v>2021</v>
      </c>
      <c r="C91" s="300" t="s">
        <v>2020</v>
      </c>
      <c r="D91" s="301">
        <f t="shared" ref="D91:E91" si="16">D92+D110-D121</f>
        <v>0</v>
      </c>
      <c r="E91" s="301">
        <f t="shared" si="16"/>
        <v>0</v>
      </c>
      <c r="F91" s="302" t="str">
        <f t="shared" si="1"/>
        <v>-</v>
      </c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</row>
    <row r="92" spans="1:24" ht="36" x14ac:dyDescent="0.2">
      <c r="A92" s="298"/>
      <c r="B92" s="299" t="s">
        <v>2022</v>
      </c>
      <c r="C92" s="300" t="s">
        <v>2023</v>
      </c>
      <c r="D92" s="301">
        <f t="shared" ref="D92:E92" si="17">SUM(D93:D109)</f>
        <v>0</v>
      </c>
      <c r="E92" s="301">
        <f t="shared" si="17"/>
        <v>0</v>
      </c>
      <c r="F92" s="302" t="str">
        <f t="shared" si="1"/>
        <v>-</v>
      </c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</row>
    <row r="93" spans="1:24" ht="12.75" customHeight="1" x14ac:dyDescent="0.2">
      <c r="A93" s="298" t="s">
        <v>2024</v>
      </c>
      <c r="B93" s="299" t="s">
        <v>2025</v>
      </c>
      <c r="C93" s="300" t="s">
        <v>2024</v>
      </c>
      <c r="D93" s="303"/>
      <c r="E93" s="303"/>
      <c r="F93" s="302" t="str">
        <f t="shared" si="1"/>
        <v>-</v>
      </c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</row>
    <row r="94" spans="1:24" ht="12.75" customHeight="1" x14ac:dyDescent="0.2">
      <c r="A94" s="298" t="s">
        <v>2026</v>
      </c>
      <c r="B94" s="299" t="s">
        <v>2027</v>
      </c>
      <c r="C94" s="300" t="s">
        <v>2026</v>
      </c>
      <c r="D94" s="303"/>
      <c r="E94" s="303"/>
      <c r="F94" s="302" t="str">
        <f t="shared" si="1"/>
        <v>-</v>
      </c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</row>
    <row r="95" spans="1:24" ht="12.75" customHeight="1" x14ac:dyDescent="0.2">
      <c r="A95" s="298" t="s">
        <v>2028</v>
      </c>
      <c r="B95" s="299" t="s">
        <v>2029</v>
      </c>
      <c r="C95" s="300" t="s">
        <v>2028</v>
      </c>
      <c r="D95" s="303"/>
      <c r="E95" s="303"/>
      <c r="F95" s="302" t="str">
        <f t="shared" si="1"/>
        <v>-</v>
      </c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</row>
    <row r="96" spans="1:24" ht="12.75" customHeight="1" x14ac:dyDescent="0.2">
      <c r="A96" s="298" t="s">
        <v>2030</v>
      </c>
      <c r="B96" s="299" t="s">
        <v>2031</v>
      </c>
      <c r="C96" s="300" t="s">
        <v>2030</v>
      </c>
      <c r="D96" s="303"/>
      <c r="E96" s="303"/>
      <c r="F96" s="302" t="str">
        <f t="shared" si="1"/>
        <v>-</v>
      </c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</row>
    <row r="97" spans="1:24" ht="12.75" customHeight="1" x14ac:dyDescent="0.2">
      <c r="A97" s="298" t="s">
        <v>2032</v>
      </c>
      <c r="B97" s="299" t="s">
        <v>2033</v>
      </c>
      <c r="C97" s="300" t="s">
        <v>2032</v>
      </c>
      <c r="D97" s="303"/>
      <c r="E97" s="303"/>
      <c r="F97" s="302" t="str">
        <f t="shared" si="1"/>
        <v>-</v>
      </c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</row>
    <row r="98" spans="1:24" ht="12.75" customHeight="1" x14ac:dyDescent="0.2">
      <c r="A98" s="298" t="s">
        <v>2034</v>
      </c>
      <c r="B98" s="299" t="s">
        <v>2035</v>
      </c>
      <c r="C98" s="300" t="s">
        <v>2034</v>
      </c>
      <c r="D98" s="303"/>
      <c r="E98" s="303"/>
      <c r="F98" s="302" t="str">
        <f t="shared" si="1"/>
        <v>-</v>
      </c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</row>
    <row r="99" spans="1:24" ht="12.75" customHeight="1" x14ac:dyDescent="0.2">
      <c r="A99" s="298" t="s">
        <v>2036</v>
      </c>
      <c r="B99" s="299" t="s">
        <v>2037</v>
      </c>
      <c r="C99" s="300" t="s">
        <v>2036</v>
      </c>
      <c r="D99" s="303"/>
      <c r="E99" s="303"/>
      <c r="F99" s="302" t="str">
        <f t="shared" si="1"/>
        <v>-</v>
      </c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</row>
    <row r="100" spans="1:24" ht="12.75" customHeight="1" x14ac:dyDescent="0.2">
      <c r="A100" s="298" t="s">
        <v>2038</v>
      </c>
      <c r="B100" s="299" t="s">
        <v>2039</v>
      </c>
      <c r="C100" s="300" t="s">
        <v>2038</v>
      </c>
      <c r="D100" s="303"/>
      <c r="E100" s="303"/>
      <c r="F100" s="302" t="str">
        <f t="shared" si="1"/>
        <v>-</v>
      </c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</row>
    <row r="101" spans="1:24" ht="12.75" customHeight="1" x14ac:dyDescent="0.2">
      <c r="A101" s="298" t="s">
        <v>2040</v>
      </c>
      <c r="B101" s="299" t="s">
        <v>2041</v>
      </c>
      <c r="C101" s="300" t="s">
        <v>2040</v>
      </c>
      <c r="D101" s="303"/>
      <c r="E101" s="303"/>
      <c r="F101" s="302" t="str">
        <f t="shared" si="1"/>
        <v>-</v>
      </c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</row>
    <row r="102" spans="1:24" ht="12.75" customHeight="1" x14ac:dyDescent="0.2">
      <c r="A102" s="298" t="s">
        <v>2042</v>
      </c>
      <c r="B102" s="299" t="s">
        <v>2043</v>
      </c>
      <c r="C102" s="300" t="s">
        <v>2042</v>
      </c>
      <c r="D102" s="303"/>
      <c r="E102" s="303"/>
      <c r="F102" s="302" t="str">
        <f t="shared" si="1"/>
        <v>-</v>
      </c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</row>
    <row r="103" spans="1:24" ht="12.75" customHeight="1" x14ac:dyDescent="0.2">
      <c r="A103" s="298" t="s">
        <v>2044</v>
      </c>
      <c r="B103" s="299" t="s">
        <v>2045</v>
      </c>
      <c r="C103" s="300" t="s">
        <v>2044</v>
      </c>
      <c r="D103" s="303"/>
      <c r="E103" s="303"/>
      <c r="F103" s="302" t="str">
        <f t="shared" si="1"/>
        <v>-</v>
      </c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</row>
    <row r="104" spans="1:24" ht="12.75" customHeight="1" x14ac:dyDescent="0.2">
      <c r="A104" s="298" t="s">
        <v>2046</v>
      </c>
      <c r="B104" s="299" t="s">
        <v>2047</v>
      </c>
      <c r="C104" s="300" t="s">
        <v>2046</v>
      </c>
      <c r="D104" s="303"/>
      <c r="E104" s="303"/>
      <c r="F104" s="302" t="str">
        <f t="shared" si="1"/>
        <v>-</v>
      </c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</row>
    <row r="105" spans="1:24" ht="12.75" customHeight="1" x14ac:dyDescent="0.2">
      <c r="A105" s="298" t="s">
        <v>2048</v>
      </c>
      <c r="B105" s="299" t="s">
        <v>2049</v>
      </c>
      <c r="C105" s="300" t="s">
        <v>2048</v>
      </c>
      <c r="D105" s="303"/>
      <c r="E105" s="303"/>
      <c r="F105" s="302" t="str">
        <f t="shared" si="1"/>
        <v>-</v>
      </c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</row>
    <row r="106" spans="1:24" ht="12.75" customHeight="1" x14ac:dyDescent="0.2">
      <c r="A106" s="298" t="s">
        <v>2050</v>
      </c>
      <c r="B106" s="299" t="s">
        <v>2051</v>
      </c>
      <c r="C106" s="300" t="s">
        <v>2050</v>
      </c>
      <c r="D106" s="303"/>
      <c r="E106" s="303"/>
      <c r="F106" s="302" t="str">
        <f t="shared" si="1"/>
        <v>-</v>
      </c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</row>
    <row r="107" spans="1:24" ht="12.75" customHeight="1" x14ac:dyDescent="0.2">
      <c r="A107" s="298" t="s">
        <v>2052</v>
      </c>
      <c r="B107" s="299" t="s">
        <v>2053</v>
      </c>
      <c r="C107" s="300" t="s">
        <v>2052</v>
      </c>
      <c r="D107" s="303"/>
      <c r="E107" s="303"/>
      <c r="F107" s="302" t="str">
        <f t="shared" si="1"/>
        <v>-</v>
      </c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</row>
    <row r="108" spans="1:24" ht="12.75" customHeight="1" x14ac:dyDescent="0.2">
      <c r="A108" s="298" t="s">
        <v>2054</v>
      </c>
      <c r="B108" s="299" t="s">
        <v>2055</v>
      </c>
      <c r="C108" s="300" t="s">
        <v>2054</v>
      </c>
      <c r="D108" s="303"/>
      <c r="E108" s="303"/>
      <c r="F108" s="302" t="str">
        <f t="shared" si="1"/>
        <v>-</v>
      </c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</row>
    <row r="109" spans="1:24" ht="24" x14ac:dyDescent="0.2">
      <c r="A109" s="298" t="s">
        <v>2056</v>
      </c>
      <c r="B109" s="299" t="s">
        <v>2971</v>
      </c>
      <c r="C109" s="300" t="s">
        <v>2056</v>
      </c>
      <c r="D109" s="303"/>
      <c r="E109" s="303"/>
      <c r="F109" s="302" t="str">
        <f t="shared" si="1"/>
        <v>-</v>
      </c>
      <c r="G109" s="305" t="s">
        <v>2970</v>
      </c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</row>
    <row r="110" spans="1:24" ht="24" x14ac:dyDescent="0.2">
      <c r="A110" s="298"/>
      <c r="B110" s="299" t="s">
        <v>2057</v>
      </c>
      <c r="C110" s="300" t="s">
        <v>2058</v>
      </c>
      <c r="D110" s="301">
        <f t="shared" ref="D110:E110" si="18">SUM(D111:D120)</f>
        <v>0</v>
      </c>
      <c r="E110" s="301">
        <f t="shared" si="18"/>
        <v>0</v>
      </c>
      <c r="F110" s="302" t="str">
        <f t="shared" si="1"/>
        <v>-</v>
      </c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</row>
    <row r="111" spans="1:24" ht="12.75" customHeight="1" x14ac:dyDescent="0.2">
      <c r="A111" s="298" t="s">
        <v>2059</v>
      </c>
      <c r="B111" s="299" t="s">
        <v>2060</v>
      </c>
      <c r="C111" s="300" t="s">
        <v>2059</v>
      </c>
      <c r="D111" s="303"/>
      <c r="E111" s="303"/>
      <c r="F111" s="302" t="str">
        <f t="shared" si="1"/>
        <v>-</v>
      </c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</row>
    <row r="112" spans="1:24" ht="12.75" customHeight="1" x14ac:dyDescent="0.2">
      <c r="A112" s="298" t="s">
        <v>2061</v>
      </c>
      <c r="B112" s="299" t="s">
        <v>2062</v>
      </c>
      <c r="C112" s="300" t="s">
        <v>2061</v>
      </c>
      <c r="D112" s="303"/>
      <c r="E112" s="303"/>
      <c r="F112" s="302" t="str">
        <f t="shared" si="1"/>
        <v>-</v>
      </c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</row>
    <row r="113" spans="1:24" ht="12.75" customHeight="1" x14ac:dyDescent="0.2">
      <c r="A113" s="298" t="s">
        <v>2063</v>
      </c>
      <c r="B113" s="299" t="s">
        <v>2064</v>
      </c>
      <c r="C113" s="300" t="s">
        <v>2063</v>
      </c>
      <c r="D113" s="303"/>
      <c r="E113" s="303"/>
      <c r="F113" s="302" t="str">
        <f t="shared" si="1"/>
        <v>-</v>
      </c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</row>
    <row r="114" spans="1:24" ht="12.75" customHeight="1" x14ac:dyDescent="0.2">
      <c r="A114" s="298" t="s">
        <v>2065</v>
      </c>
      <c r="B114" s="299" t="s">
        <v>2066</v>
      </c>
      <c r="C114" s="300" t="s">
        <v>2065</v>
      </c>
      <c r="D114" s="303"/>
      <c r="E114" s="303"/>
      <c r="F114" s="302" t="str">
        <f t="shared" si="1"/>
        <v>-</v>
      </c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</row>
    <row r="115" spans="1:24" ht="12.75" customHeight="1" x14ac:dyDescent="0.2">
      <c r="A115" s="298" t="s">
        <v>2067</v>
      </c>
      <c r="B115" s="299" t="s">
        <v>2068</v>
      </c>
      <c r="C115" s="300" t="s">
        <v>2067</v>
      </c>
      <c r="D115" s="303"/>
      <c r="E115" s="303"/>
      <c r="F115" s="302" t="str">
        <f t="shared" si="1"/>
        <v>-</v>
      </c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</row>
    <row r="116" spans="1:24" ht="12.75" customHeight="1" x14ac:dyDescent="0.2">
      <c r="A116" s="298" t="s">
        <v>2069</v>
      </c>
      <c r="B116" s="299" t="s">
        <v>2070</v>
      </c>
      <c r="C116" s="300" t="s">
        <v>2069</v>
      </c>
      <c r="D116" s="303"/>
      <c r="E116" s="303"/>
      <c r="F116" s="302" t="str">
        <f t="shared" si="1"/>
        <v>-</v>
      </c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</row>
    <row r="117" spans="1:24" ht="12.75" customHeight="1" x14ac:dyDescent="0.2">
      <c r="A117" s="298" t="s">
        <v>2071</v>
      </c>
      <c r="B117" s="299" t="s">
        <v>2072</v>
      </c>
      <c r="C117" s="300" t="s">
        <v>2071</v>
      </c>
      <c r="D117" s="303"/>
      <c r="E117" s="303"/>
      <c r="F117" s="302" t="str">
        <f t="shared" si="1"/>
        <v>-</v>
      </c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</row>
    <row r="118" spans="1:24" ht="12.75" customHeight="1" x14ac:dyDescent="0.2">
      <c r="A118" s="298" t="s">
        <v>2073</v>
      </c>
      <c r="B118" s="299" t="s">
        <v>2074</v>
      </c>
      <c r="C118" s="300" t="s">
        <v>2073</v>
      </c>
      <c r="D118" s="303"/>
      <c r="E118" s="303"/>
      <c r="F118" s="302" t="str">
        <f t="shared" si="1"/>
        <v>-</v>
      </c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</row>
    <row r="119" spans="1:24" ht="12.75" customHeight="1" x14ac:dyDescent="0.2">
      <c r="A119" s="298" t="s">
        <v>2075</v>
      </c>
      <c r="B119" s="299" t="s">
        <v>2076</v>
      </c>
      <c r="C119" s="300" t="s">
        <v>2075</v>
      </c>
      <c r="D119" s="303"/>
      <c r="E119" s="303"/>
      <c r="F119" s="302" t="str">
        <f t="shared" si="1"/>
        <v>-</v>
      </c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</row>
    <row r="120" spans="1:24" ht="12.75" customHeight="1" x14ac:dyDescent="0.2">
      <c r="A120" s="298" t="s">
        <v>2077</v>
      </c>
      <c r="B120" s="299" t="s">
        <v>2078</v>
      </c>
      <c r="C120" s="300" t="s">
        <v>2077</v>
      </c>
      <c r="D120" s="303"/>
      <c r="E120" s="303"/>
      <c r="F120" s="302" t="str">
        <f t="shared" si="1"/>
        <v>-</v>
      </c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</row>
    <row r="121" spans="1:24" ht="12.75" customHeight="1" x14ac:dyDescent="0.2">
      <c r="A121" s="298" t="s">
        <v>2079</v>
      </c>
      <c r="B121" s="299" t="s">
        <v>2972</v>
      </c>
      <c r="C121" s="300" t="s">
        <v>2079</v>
      </c>
      <c r="D121" s="303"/>
      <c r="E121" s="303"/>
      <c r="F121" s="302" t="str">
        <f t="shared" si="1"/>
        <v>-</v>
      </c>
      <c r="G121" s="305" t="s">
        <v>2970</v>
      </c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</row>
    <row r="122" spans="1:24" ht="12.75" customHeight="1" x14ac:dyDescent="0.2">
      <c r="A122" s="298" t="s">
        <v>2080</v>
      </c>
      <c r="B122" s="306" t="s">
        <v>2973</v>
      </c>
      <c r="C122" s="300" t="s">
        <v>2080</v>
      </c>
      <c r="D122" s="301">
        <f t="shared" ref="D122:E122" si="19">D123+D130-D137</f>
        <v>0</v>
      </c>
      <c r="E122" s="301">
        <f t="shared" si="19"/>
        <v>0</v>
      </c>
      <c r="F122" s="302" t="str">
        <f t="shared" si="1"/>
        <v>-</v>
      </c>
      <c r="G122" s="305" t="s">
        <v>2970</v>
      </c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</row>
    <row r="123" spans="1:24" ht="12.75" customHeight="1" x14ac:dyDescent="0.2">
      <c r="A123" s="298"/>
      <c r="B123" s="299" t="s">
        <v>2081</v>
      </c>
      <c r="C123" s="300" t="s">
        <v>2082</v>
      </c>
      <c r="D123" s="301">
        <f t="shared" ref="D123:E123" si="20">SUM(D124:D129)</f>
        <v>0</v>
      </c>
      <c r="E123" s="301">
        <f t="shared" si="20"/>
        <v>0</v>
      </c>
      <c r="F123" s="302" t="str">
        <f t="shared" si="1"/>
        <v>-</v>
      </c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</row>
    <row r="124" spans="1:24" ht="12.75" customHeight="1" x14ac:dyDescent="0.2">
      <c r="A124" s="298" t="s">
        <v>2083</v>
      </c>
      <c r="B124" s="299" t="s">
        <v>2084</v>
      </c>
      <c r="C124" s="300" t="s">
        <v>2083</v>
      </c>
      <c r="D124" s="303"/>
      <c r="E124" s="303"/>
      <c r="F124" s="302" t="str">
        <f t="shared" si="1"/>
        <v>-</v>
      </c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</row>
    <row r="125" spans="1:24" ht="12.75" customHeight="1" x14ac:dyDescent="0.2">
      <c r="A125" s="298" t="s">
        <v>2085</v>
      </c>
      <c r="B125" s="299" t="s">
        <v>2086</v>
      </c>
      <c r="C125" s="300" t="s">
        <v>2085</v>
      </c>
      <c r="D125" s="303"/>
      <c r="E125" s="303"/>
      <c r="F125" s="302" t="str">
        <f t="shared" si="1"/>
        <v>-</v>
      </c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</row>
    <row r="126" spans="1:24" ht="12.75" customHeight="1" x14ac:dyDescent="0.2">
      <c r="A126" s="298" t="s">
        <v>2087</v>
      </c>
      <c r="B126" s="299" t="s">
        <v>2088</v>
      </c>
      <c r="C126" s="300" t="s">
        <v>2087</v>
      </c>
      <c r="D126" s="303"/>
      <c r="E126" s="303"/>
      <c r="F126" s="302" t="str">
        <f t="shared" si="1"/>
        <v>-</v>
      </c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</row>
    <row r="127" spans="1:24" ht="12.75" customHeight="1" x14ac:dyDescent="0.2">
      <c r="A127" s="298" t="s">
        <v>2089</v>
      </c>
      <c r="B127" s="299" t="s">
        <v>2090</v>
      </c>
      <c r="C127" s="300" t="s">
        <v>2089</v>
      </c>
      <c r="D127" s="303"/>
      <c r="E127" s="303"/>
      <c r="F127" s="302" t="str">
        <f t="shared" si="1"/>
        <v>-</v>
      </c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</row>
    <row r="128" spans="1:24" ht="12.75" customHeight="1" x14ac:dyDescent="0.2">
      <c r="A128" s="298" t="s">
        <v>2091</v>
      </c>
      <c r="B128" s="299" t="s">
        <v>2092</v>
      </c>
      <c r="C128" s="300" t="s">
        <v>2091</v>
      </c>
      <c r="D128" s="303"/>
      <c r="E128" s="303"/>
      <c r="F128" s="302" t="str">
        <f t="shared" si="1"/>
        <v>-</v>
      </c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</row>
    <row r="129" spans="1:24" ht="12.75" customHeight="1" x14ac:dyDescent="0.2">
      <c r="A129" s="298" t="s">
        <v>2093</v>
      </c>
      <c r="B129" s="299" t="s">
        <v>2094</v>
      </c>
      <c r="C129" s="300" t="s">
        <v>2093</v>
      </c>
      <c r="D129" s="303"/>
      <c r="E129" s="303"/>
      <c r="F129" s="302" t="str">
        <f t="shared" si="1"/>
        <v>-</v>
      </c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</row>
    <row r="130" spans="1:24" ht="12.75" customHeight="1" x14ac:dyDescent="0.2">
      <c r="A130" s="298"/>
      <c r="B130" s="299" t="s">
        <v>2095</v>
      </c>
      <c r="C130" s="300" t="s">
        <v>2096</v>
      </c>
      <c r="D130" s="301">
        <f t="shared" ref="D130:E130" si="21">SUM(D131:D136)</f>
        <v>0</v>
      </c>
      <c r="E130" s="301">
        <f t="shared" si="21"/>
        <v>0</v>
      </c>
      <c r="F130" s="302" t="str">
        <f t="shared" si="1"/>
        <v>-</v>
      </c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</row>
    <row r="131" spans="1:24" ht="12.75" customHeight="1" x14ac:dyDescent="0.2">
      <c r="A131" s="298" t="s">
        <v>2097</v>
      </c>
      <c r="B131" s="299" t="s">
        <v>2084</v>
      </c>
      <c r="C131" s="300" t="s">
        <v>2097</v>
      </c>
      <c r="D131" s="303"/>
      <c r="E131" s="303"/>
      <c r="F131" s="302" t="str">
        <f t="shared" si="1"/>
        <v>-</v>
      </c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</row>
    <row r="132" spans="1:24" ht="12.75" customHeight="1" x14ac:dyDescent="0.2">
      <c r="A132" s="298" t="s">
        <v>2098</v>
      </c>
      <c r="B132" s="299" t="s">
        <v>2086</v>
      </c>
      <c r="C132" s="300" t="s">
        <v>2098</v>
      </c>
      <c r="D132" s="303"/>
      <c r="E132" s="303"/>
      <c r="F132" s="302" t="str">
        <f t="shared" si="1"/>
        <v>-</v>
      </c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</row>
    <row r="133" spans="1:24" ht="12.75" customHeight="1" x14ac:dyDescent="0.2">
      <c r="A133" s="298" t="s">
        <v>2099</v>
      </c>
      <c r="B133" s="299" t="s">
        <v>2088</v>
      </c>
      <c r="C133" s="300" t="s">
        <v>2099</v>
      </c>
      <c r="D133" s="303"/>
      <c r="E133" s="303"/>
      <c r="F133" s="302" t="str">
        <f t="shared" si="1"/>
        <v>-</v>
      </c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</row>
    <row r="134" spans="1:24" ht="12.75" customHeight="1" x14ac:dyDescent="0.2">
      <c r="A134" s="298" t="s">
        <v>2100</v>
      </c>
      <c r="B134" s="299" t="s">
        <v>2090</v>
      </c>
      <c r="C134" s="300" t="s">
        <v>2100</v>
      </c>
      <c r="D134" s="303"/>
      <c r="E134" s="303"/>
      <c r="F134" s="302" t="str">
        <f t="shared" si="1"/>
        <v>-</v>
      </c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</row>
    <row r="135" spans="1:24" ht="12.75" customHeight="1" x14ac:dyDescent="0.2">
      <c r="A135" s="298" t="s">
        <v>2101</v>
      </c>
      <c r="B135" s="299" t="s">
        <v>2092</v>
      </c>
      <c r="C135" s="300" t="s">
        <v>2101</v>
      </c>
      <c r="D135" s="303"/>
      <c r="E135" s="303"/>
      <c r="F135" s="302" t="str">
        <f t="shared" si="1"/>
        <v>-</v>
      </c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</row>
    <row r="136" spans="1:24" ht="12.75" customHeight="1" x14ac:dyDescent="0.2">
      <c r="A136" s="298" t="s">
        <v>2102</v>
      </c>
      <c r="B136" s="299" t="s">
        <v>2094</v>
      </c>
      <c r="C136" s="300" t="s">
        <v>2102</v>
      </c>
      <c r="D136" s="303"/>
      <c r="E136" s="303"/>
      <c r="F136" s="302" t="str">
        <f t="shared" si="1"/>
        <v>-</v>
      </c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</row>
    <row r="137" spans="1:24" ht="12.75" customHeight="1" x14ac:dyDescent="0.2">
      <c r="A137" s="298" t="s">
        <v>2103</v>
      </c>
      <c r="B137" s="299" t="s">
        <v>2104</v>
      </c>
      <c r="C137" s="300" t="s">
        <v>2103</v>
      </c>
      <c r="D137" s="303"/>
      <c r="E137" s="303"/>
      <c r="F137" s="302" t="str">
        <f t="shared" si="1"/>
        <v>-</v>
      </c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</row>
    <row r="138" spans="1:24" ht="12.75" customHeight="1" x14ac:dyDescent="0.2">
      <c r="A138" s="298" t="s">
        <v>2105</v>
      </c>
      <c r="B138" s="306" t="s">
        <v>2974</v>
      </c>
      <c r="C138" s="300" t="s">
        <v>2105</v>
      </c>
      <c r="D138" s="301">
        <f t="shared" ref="D138:E138" si="22">D139+D146-D149</f>
        <v>0</v>
      </c>
      <c r="E138" s="301">
        <f t="shared" si="22"/>
        <v>0</v>
      </c>
      <c r="F138" s="302" t="str">
        <f t="shared" si="1"/>
        <v>-</v>
      </c>
      <c r="G138" s="305" t="s">
        <v>2970</v>
      </c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</row>
    <row r="139" spans="1:24" ht="24" x14ac:dyDescent="0.2">
      <c r="A139" s="298"/>
      <c r="B139" s="299" t="s">
        <v>2106</v>
      </c>
      <c r="C139" s="300" t="s">
        <v>2107</v>
      </c>
      <c r="D139" s="301">
        <f t="shared" ref="D139:E139" si="23">SUM(D140:D145)</f>
        <v>0</v>
      </c>
      <c r="E139" s="301">
        <f t="shared" si="23"/>
        <v>0</v>
      </c>
      <c r="F139" s="302" t="str">
        <f t="shared" si="1"/>
        <v>-</v>
      </c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</row>
    <row r="140" spans="1:24" ht="12.75" customHeight="1" x14ac:dyDescent="0.2">
      <c r="A140" s="298" t="s">
        <v>2108</v>
      </c>
      <c r="B140" s="299" t="s">
        <v>895</v>
      </c>
      <c r="C140" s="300" t="s">
        <v>2108</v>
      </c>
      <c r="D140" s="303"/>
      <c r="E140" s="303"/>
      <c r="F140" s="302" t="str">
        <f t="shared" si="1"/>
        <v>-</v>
      </c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</row>
    <row r="141" spans="1:24" ht="12.75" customHeight="1" x14ac:dyDescent="0.2">
      <c r="A141" s="298" t="s">
        <v>2109</v>
      </c>
      <c r="B141" s="299" t="s">
        <v>897</v>
      </c>
      <c r="C141" s="300" t="s">
        <v>2109</v>
      </c>
      <c r="D141" s="303"/>
      <c r="E141" s="303"/>
      <c r="F141" s="302" t="str">
        <f t="shared" si="1"/>
        <v>-</v>
      </c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</row>
    <row r="142" spans="1:24" ht="12.75" customHeight="1" x14ac:dyDescent="0.2">
      <c r="A142" s="298" t="s">
        <v>2110</v>
      </c>
      <c r="B142" s="299" t="s">
        <v>899</v>
      </c>
      <c r="C142" s="300" t="s">
        <v>2110</v>
      </c>
      <c r="D142" s="303"/>
      <c r="E142" s="303"/>
      <c r="F142" s="302" t="str">
        <f t="shared" si="1"/>
        <v>-</v>
      </c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</row>
    <row r="143" spans="1:24" ht="12.75" customHeight="1" x14ac:dyDescent="0.2">
      <c r="A143" s="298" t="s">
        <v>2111</v>
      </c>
      <c r="B143" s="299" t="s">
        <v>1095</v>
      </c>
      <c r="C143" s="300" t="s">
        <v>2111</v>
      </c>
      <c r="D143" s="303"/>
      <c r="E143" s="303"/>
      <c r="F143" s="302" t="str">
        <f t="shared" si="1"/>
        <v>-</v>
      </c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</row>
    <row r="144" spans="1:24" ht="24" x14ac:dyDescent="0.2">
      <c r="A144" s="298" t="s">
        <v>2112</v>
      </c>
      <c r="B144" s="320" t="s">
        <v>1098</v>
      </c>
      <c r="C144" s="300" t="s">
        <v>2112</v>
      </c>
      <c r="D144" s="303"/>
      <c r="E144" s="303"/>
      <c r="F144" s="302" t="str">
        <f t="shared" si="1"/>
        <v>-</v>
      </c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</row>
    <row r="145" spans="1:24" ht="12.75" customHeight="1" x14ac:dyDescent="0.2">
      <c r="A145" s="298" t="s">
        <v>2113</v>
      </c>
      <c r="B145" s="299" t="s">
        <v>1103</v>
      </c>
      <c r="C145" s="300" t="s">
        <v>2113</v>
      </c>
      <c r="D145" s="303"/>
      <c r="E145" s="303"/>
      <c r="F145" s="302" t="str">
        <f t="shared" si="1"/>
        <v>-</v>
      </c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</row>
    <row r="146" spans="1:24" ht="12.75" customHeight="1" x14ac:dyDescent="0.2">
      <c r="A146" s="298"/>
      <c r="B146" s="299" t="s">
        <v>2114</v>
      </c>
      <c r="C146" s="300" t="s">
        <v>2115</v>
      </c>
      <c r="D146" s="301">
        <f t="shared" ref="D146:E146" si="24">SUM(D147:D148)</f>
        <v>0</v>
      </c>
      <c r="E146" s="301">
        <f t="shared" si="24"/>
        <v>0</v>
      </c>
      <c r="F146" s="302" t="str">
        <f t="shared" si="1"/>
        <v>-</v>
      </c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</row>
    <row r="147" spans="1:24" ht="12.75" customHeight="1" x14ac:dyDescent="0.2">
      <c r="A147" s="298" t="s">
        <v>2116</v>
      </c>
      <c r="B147" s="299" t="s">
        <v>1100</v>
      </c>
      <c r="C147" s="300" t="s">
        <v>2116</v>
      </c>
      <c r="D147" s="303"/>
      <c r="E147" s="303"/>
      <c r="F147" s="302" t="str">
        <f t="shared" si="1"/>
        <v>-</v>
      </c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</row>
    <row r="148" spans="1:24" ht="12.75" customHeight="1" x14ac:dyDescent="0.2">
      <c r="A148" s="298" t="s">
        <v>2117</v>
      </c>
      <c r="B148" s="299" t="s">
        <v>912</v>
      </c>
      <c r="C148" s="300" t="s">
        <v>2117</v>
      </c>
      <c r="D148" s="303"/>
      <c r="E148" s="303"/>
      <c r="F148" s="302" t="str">
        <f t="shared" si="1"/>
        <v>-</v>
      </c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</row>
    <row r="149" spans="1:24" ht="12.75" customHeight="1" x14ac:dyDescent="0.2">
      <c r="A149" s="298" t="s">
        <v>2118</v>
      </c>
      <c r="B149" s="299" t="s">
        <v>2119</v>
      </c>
      <c r="C149" s="300" t="s">
        <v>2118</v>
      </c>
      <c r="D149" s="303"/>
      <c r="E149" s="303"/>
      <c r="F149" s="302" t="str">
        <f t="shared" si="1"/>
        <v>-</v>
      </c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</row>
    <row r="150" spans="1:24" ht="12.75" customHeight="1" x14ac:dyDescent="0.2">
      <c r="A150" s="298" t="s">
        <v>2120</v>
      </c>
      <c r="B150" s="299" t="s">
        <v>2121</v>
      </c>
      <c r="C150" s="300" t="s">
        <v>2120</v>
      </c>
      <c r="D150" s="301">
        <f t="shared" ref="D150:E150" si="25">SUM(D151:D153)+SUM(D162:D166)-D167</f>
        <v>0</v>
      </c>
      <c r="E150" s="301">
        <f t="shared" si="25"/>
        <v>0</v>
      </c>
      <c r="F150" s="302" t="str">
        <f t="shared" si="1"/>
        <v>-</v>
      </c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</row>
    <row r="151" spans="1:24" ht="12.75" customHeight="1" x14ac:dyDescent="0.2">
      <c r="A151" s="298" t="s">
        <v>2122</v>
      </c>
      <c r="B151" s="299" t="s">
        <v>2123</v>
      </c>
      <c r="C151" s="300" t="s">
        <v>2122</v>
      </c>
      <c r="D151" s="303"/>
      <c r="E151" s="303"/>
      <c r="F151" s="302" t="str">
        <f t="shared" si="1"/>
        <v>-</v>
      </c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</row>
    <row r="152" spans="1:24" ht="12.75" customHeight="1" x14ac:dyDescent="0.2">
      <c r="A152" s="298" t="s">
        <v>2124</v>
      </c>
      <c r="B152" s="299" t="s">
        <v>2125</v>
      </c>
      <c r="C152" s="300" t="s">
        <v>2124</v>
      </c>
      <c r="D152" s="303"/>
      <c r="E152" s="303"/>
      <c r="F152" s="302" t="str">
        <f t="shared" si="1"/>
        <v>-</v>
      </c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</row>
    <row r="153" spans="1:24" ht="24" x14ac:dyDescent="0.2">
      <c r="A153" s="298" t="s">
        <v>2126</v>
      </c>
      <c r="B153" s="299" t="s">
        <v>2127</v>
      </c>
      <c r="C153" s="300" t="s">
        <v>2126</v>
      </c>
      <c r="D153" s="301">
        <f t="shared" ref="D153:E153" si="26">SUM(D154:D161)</f>
        <v>0</v>
      </c>
      <c r="E153" s="301">
        <f t="shared" si="26"/>
        <v>0</v>
      </c>
      <c r="F153" s="302" t="str">
        <f t="shared" si="1"/>
        <v>-</v>
      </c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</row>
    <row r="154" spans="1:24" ht="12.75" customHeight="1" x14ac:dyDescent="0.2">
      <c r="A154" s="298" t="s">
        <v>2128</v>
      </c>
      <c r="B154" s="299" t="s">
        <v>2129</v>
      </c>
      <c r="C154" s="300" t="s">
        <v>2128</v>
      </c>
      <c r="D154" s="303"/>
      <c r="E154" s="303"/>
      <c r="F154" s="302" t="str">
        <f t="shared" si="1"/>
        <v>-</v>
      </c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</row>
    <row r="155" spans="1:24" ht="12.75" customHeight="1" x14ac:dyDescent="0.2">
      <c r="A155" s="298" t="s">
        <v>2130</v>
      </c>
      <c r="B155" s="299" t="s">
        <v>2131</v>
      </c>
      <c r="C155" s="300" t="s">
        <v>2130</v>
      </c>
      <c r="D155" s="303"/>
      <c r="E155" s="303"/>
      <c r="F155" s="302" t="str">
        <f t="shared" si="1"/>
        <v>-</v>
      </c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</row>
    <row r="156" spans="1:24" ht="24" x14ac:dyDescent="0.2">
      <c r="A156" s="298" t="s">
        <v>2132</v>
      </c>
      <c r="B156" s="299" t="s">
        <v>2975</v>
      </c>
      <c r="C156" s="300" t="s">
        <v>2132</v>
      </c>
      <c r="D156" s="303"/>
      <c r="E156" s="303"/>
      <c r="F156" s="302" t="str">
        <f t="shared" si="1"/>
        <v>-</v>
      </c>
      <c r="G156" s="305" t="s">
        <v>2970</v>
      </c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</row>
    <row r="157" spans="1:24" ht="12.75" customHeight="1" x14ac:dyDescent="0.2">
      <c r="A157" s="298" t="s">
        <v>2133</v>
      </c>
      <c r="B157" s="299" t="s">
        <v>2134</v>
      </c>
      <c r="C157" s="300" t="s">
        <v>2133</v>
      </c>
      <c r="D157" s="303"/>
      <c r="E157" s="303"/>
      <c r="F157" s="302" t="str">
        <f t="shared" si="1"/>
        <v>-</v>
      </c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</row>
    <row r="158" spans="1:24" ht="24" x14ac:dyDescent="0.2">
      <c r="A158" s="298" t="s">
        <v>2135</v>
      </c>
      <c r="B158" s="306" t="s">
        <v>2976</v>
      </c>
      <c r="C158" s="300" t="s">
        <v>2135</v>
      </c>
      <c r="D158" s="303"/>
      <c r="E158" s="303"/>
      <c r="F158" s="302" t="str">
        <f t="shared" si="1"/>
        <v>-</v>
      </c>
      <c r="G158" s="305" t="s">
        <v>2970</v>
      </c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</row>
    <row r="159" spans="1:24" ht="24" x14ac:dyDescent="0.2">
      <c r="A159" s="298" t="s">
        <v>2136</v>
      </c>
      <c r="B159" s="299" t="s">
        <v>2137</v>
      </c>
      <c r="C159" s="300" t="s">
        <v>2136</v>
      </c>
      <c r="D159" s="303"/>
      <c r="E159" s="303"/>
      <c r="F159" s="302" t="str">
        <f t="shared" si="1"/>
        <v>-</v>
      </c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</row>
    <row r="160" spans="1:24" ht="24" x14ac:dyDescent="0.2">
      <c r="A160" s="298" t="s">
        <v>2138</v>
      </c>
      <c r="B160" s="299" t="s">
        <v>2977</v>
      </c>
      <c r="C160" s="300" t="s">
        <v>2138</v>
      </c>
      <c r="D160" s="303"/>
      <c r="E160" s="303"/>
      <c r="F160" s="302" t="str">
        <f t="shared" si="1"/>
        <v>-</v>
      </c>
      <c r="G160" s="305" t="s">
        <v>2978</v>
      </c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</row>
    <row r="161" spans="1:24" ht="24" x14ac:dyDescent="0.2">
      <c r="A161" s="298" t="s">
        <v>2139</v>
      </c>
      <c r="B161" s="299" t="s">
        <v>2979</v>
      </c>
      <c r="C161" s="300" t="s">
        <v>2139</v>
      </c>
      <c r="D161" s="303"/>
      <c r="E161" s="303"/>
      <c r="F161" s="302" t="str">
        <f t="shared" si="1"/>
        <v>-</v>
      </c>
      <c r="G161" s="305" t="s">
        <v>2978</v>
      </c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</row>
    <row r="162" spans="1:24" ht="12.75" customHeight="1" x14ac:dyDescent="0.2">
      <c r="A162" s="298" t="s">
        <v>2140</v>
      </c>
      <c r="B162" s="299" t="s">
        <v>2141</v>
      </c>
      <c r="C162" s="300" t="s">
        <v>2140</v>
      </c>
      <c r="D162" s="303"/>
      <c r="E162" s="303"/>
      <c r="F162" s="302" t="str">
        <f t="shared" si="1"/>
        <v>-</v>
      </c>
      <c r="G162" s="276"/>
      <c r="H162" s="321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</row>
    <row r="163" spans="1:24" ht="24" x14ac:dyDescent="0.2">
      <c r="A163" s="298" t="s">
        <v>2142</v>
      </c>
      <c r="B163" s="320" t="s">
        <v>2143</v>
      </c>
      <c r="C163" s="300" t="s">
        <v>2142</v>
      </c>
      <c r="D163" s="303"/>
      <c r="E163" s="303"/>
      <c r="F163" s="302" t="str">
        <f t="shared" si="1"/>
        <v>-</v>
      </c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</row>
    <row r="164" spans="1:24" ht="24" x14ac:dyDescent="0.2">
      <c r="A164" s="298" t="s">
        <v>2144</v>
      </c>
      <c r="B164" s="299" t="s">
        <v>2145</v>
      </c>
      <c r="C164" s="300" t="s">
        <v>2144</v>
      </c>
      <c r="D164" s="303"/>
      <c r="E164" s="303"/>
      <c r="F164" s="302" t="str">
        <f t="shared" si="1"/>
        <v>-</v>
      </c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</row>
    <row r="165" spans="1:24" ht="24" x14ac:dyDescent="0.2">
      <c r="A165" s="298" t="s">
        <v>2146</v>
      </c>
      <c r="B165" s="299" t="s">
        <v>2147</v>
      </c>
      <c r="C165" s="300" t="s">
        <v>2146</v>
      </c>
      <c r="D165" s="303"/>
      <c r="E165" s="303"/>
      <c r="F165" s="302" t="str">
        <f t="shared" si="1"/>
        <v>-</v>
      </c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</row>
    <row r="166" spans="1:24" ht="12.75" customHeight="1" x14ac:dyDescent="0.2">
      <c r="A166" s="298" t="s">
        <v>2148</v>
      </c>
      <c r="B166" s="299" t="s">
        <v>2149</v>
      </c>
      <c r="C166" s="300" t="s">
        <v>2148</v>
      </c>
      <c r="D166" s="303"/>
      <c r="E166" s="303"/>
      <c r="F166" s="302" t="str">
        <f t="shared" si="1"/>
        <v>-</v>
      </c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</row>
    <row r="167" spans="1:24" ht="12.75" customHeight="1" x14ac:dyDescent="0.2">
      <c r="A167" s="298" t="s">
        <v>2150</v>
      </c>
      <c r="B167" s="299" t="s">
        <v>2151</v>
      </c>
      <c r="C167" s="300" t="s">
        <v>2150</v>
      </c>
      <c r="D167" s="303"/>
      <c r="E167" s="303"/>
      <c r="F167" s="302" t="str">
        <f t="shared" si="1"/>
        <v>-</v>
      </c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</row>
    <row r="168" spans="1:24" ht="12.75" customHeight="1" x14ac:dyDescent="0.2">
      <c r="A168" s="298" t="s">
        <v>2152</v>
      </c>
      <c r="B168" s="299" t="s">
        <v>2153</v>
      </c>
      <c r="C168" s="300" t="s">
        <v>2152</v>
      </c>
      <c r="D168" s="301">
        <f t="shared" ref="D168:E168" si="27">SUM(D169:D172)-D173</f>
        <v>0</v>
      </c>
      <c r="E168" s="301">
        <f t="shared" si="27"/>
        <v>0</v>
      </c>
      <c r="F168" s="302" t="str">
        <f t="shared" si="1"/>
        <v>-</v>
      </c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</row>
    <row r="169" spans="1:24" ht="12.75" customHeight="1" x14ac:dyDescent="0.2">
      <c r="A169" s="298" t="s">
        <v>2154</v>
      </c>
      <c r="B169" s="299" t="s">
        <v>2155</v>
      </c>
      <c r="C169" s="300" t="s">
        <v>2154</v>
      </c>
      <c r="D169" s="303"/>
      <c r="E169" s="303"/>
      <c r="F169" s="302" t="str">
        <f t="shared" si="1"/>
        <v>-</v>
      </c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</row>
    <row r="170" spans="1:24" ht="12.75" customHeight="1" x14ac:dyDescent="0.2">
      <c r="A170" s="298" t="s">
        <v>2156</v>
      </c>
      <c r="B170" s="299" t="s">
        <v>2157</v>
      </c>
      <c r="C170" s="300" t="s">
        <v>2156</v>
      </c>
      <c r="D170" s="303"/>
      <c r="E170" s="303"/>
      <c r="F170" s="302" t="str">
        <f t="shared" si="1"/>
        <v>-</v>
      </c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</row>
    <row r="171" spans="1:24" ht="12.75" customHeight="1" x14ac:dyDescent="0.2">
      <c r="A171" s="298" t="s">
        <v>2158</v>
      </c>
      <c r="B171" s="299" t="s">
        <v>2159</v>
      </c>
      <c r="C171" s="300" t="s">
        <v>2158</v>
      </c>
      <c r="D171" s="303"/>
      <c r="E171" s="303"/>
      <c r="F171" s="302" t="str">
        <f t="shared" si="1"/>
        <v>-</v>
      </c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</row>
    <row r="172" spans="1:24" ht="12.75" customHeight="1" x14ac:dyDescent="0.2">
      <c r="A172" s="298" t="s">
        <v>2160</v>
      </c>
      <c r="B172" s="299" t="s">
        <v>2161</v>
      </c>
      <c r="C172" s="300" t="s">
        <v>2160</v>
      </c>
      <c r="D172" s="303"/>
      <c r="E172" s="303"/>
      <c r="F172" s="302" t="str">
        <f t="shared" si="1"/>
        <v>-</v>
      </c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</row>
    <row r="173" spans="1:24" ht="12.75" customHeight="1" x14ac:dyDescent="0.2">
      <c r="A173" s="298" t="s">
        <v>2162</v>
      </c>
      <c r="B173" s="299" t="s">
        <v>2163</v>
      </c>
      <c r="C173" s="300" t="s">
        <v>2162</v>
      </c>
      <c r="D173" s="303"/>
      <c r="E173" s="303"/>
      <c r="F173" s="302" t="str">
        <f t="shared" si="1"/>
        <v>-</v>
      </c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</row>
    <row r="174" spans="1:24" ht="24" x14ac:dyDescent="0.2">
      <c r="A174" s="298" t="s">
        <v>1212</v>
      </c>
      <c r="B174" s="299" t="s">
        <v>2980</v>
      </c>
      <c r="C174" s="300" t="s">
        <v>1212</v>
      </c>
      <c r="D174" s="301">
        <f t="shared" ref="D174:E174" si="28">SUM(D175:D177)</f>
        <v>0</v>
      </c>
      <c r="E174" s="301">
        <f t="shared" si="28"/>
        <v>0</v>
      </c>
      <c r="F174" s="302" t="str">
        <f t="shared" si="1"/>
        <v>-</v>
      </c>
      <c r="G174" s="305" t="s">
        <v>2970</v>
      </c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</row>
    <row r="175" spans="1:24" ht="12.75" customHeight="1" x14ac:dyDescent="0.2">
      <c r="A175" s="298" t="s">
        <v>2164</v>
      </c>
      <c r="B175" s="299" t="s">
        <v>2165</v>
      </c>
      <c r="C175" s="300" t="s">
        <v>2164</v>
      </c>
      <c r="D175" s="303"/>
      <c r="E175" s="303"/>
      <c r="F175" s="302" t="str">
        <f t="shared" si="1"/>
        <v>-</v>
      </c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</row>
    <row r="176" spans="1:24" ht="12.75" customHeight="1" x14ac:dyDescent="0.2">
      <c r="A176" s="298" t="s">
        <v>2166</v>
      </c>
      <c r="B176" s="299" t="s">
        <v>2167</v>
      </c>
      <c r="C176" s="300" t="s">
        <v>2166</v>
      </c>
      <c r="D176" s="303"/>
      <c r="E176" s="303"/>
      <c r="F176" s="302" t="str">
        <f t="shared" si="1"/>
        <v>-</v>
      </c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</row>
    <row r="177" spans="1:24" ht="12.75" customHeight="1" x14ac:dyDescent="0.2">
      <c r="A177" s="298" t="s">
        <v>2168</v>
      </c>
      <c r="B177" s="299" t="s">
        <v>2169</v>
      </c>
      <c r="C177" s="300" t="s">
        <v>2168</v>
      </c>
      <c r="D177" s="303"/>
      <c r="E177" s="303"/>
      <c r="F177" s="302" t="str">
        <f t="shared" si="1"/>
        <v>-</v>
      </c>
      <c r="G177" s="322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</row>
    <row r="178" spans="1:24" s="275" customFormat="1" ht="20.100000000000001" customHeight="1" x14ac:dyDescent="0.2">
      <c r="A178" s="464" t="s">
        <v>2170</v>
      </c>
      <c r="B178" s="465"/>
      <c r="C178" s="323"/>
      <c r="D178" s="324"/>
      <c r="E178" s="324"/>
      <c r="F178" s="325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</row>
    <row r="179" spans="1:24" ht="12.75" customHeight="1" x14ac:dyDescent="0.2">
      <c r="A179" s="298"/>
      <c r="B179" s="299" t="s">
        <v>2171</v>
      </c>
      <c r="C179" s="300" t="s">
        <v>2172</v>
      </c>
      <c r="D179" s="301">
        <f>D180+D254</f>
        <v>0</v>
      </c>
      <c r="E179" s="301">
        <f>E180+E254</f>
        <v>0</v>
      </c>
      <c r="F179" s="302" t="str">
        <f t="shared" si="1"/>
        <v>-</v>
      </c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</row>
    <row r="180" spans="1:24" ht="12.75" customHeight="1" x14ac:dyDescent="0.2">
      <c r="A180" s="298" t="s">
        <v>2173</v>
      </c>
      <c r="B180" s="299" t="s">
        <v>2981</v>
      </c>
      <c r="C180" s="300" t="s">
        <v>2173</v>
      </c>
      <c r="D180" s="301">
        <f>D181+D200+D206+D222+D250+D251</f>
        <v>0</v>
      </c>
      <c r="E180" s="301">
        <f>E181+E200+E206+E222+E250+E251</f>
        <v>0</v>
      </c>
      <c r="F180" s="302" t="str">
        <f t="shared" si="1"/>
        <v>-</v>
      </c>
      <c r="G180" s="305" t="s">
        <v>2955</v>
      </c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</row>
    <row r="181" spans="1:24" ht="12.75" customHeight="1" x14ac:dyDescent="0.2">
      <c r="A181" s="298" t="s">
        <v>2174</v>
      </c>
      <c r="B181" s="299" t="s">
        <v>2982</v>
      </c>
      <c r="C181" s="300" t="s">
        <v>2174</v>
      </c>
      <c r="D181" s="301">
        <f>SUM(D182:D184)+D188+D189+SUM(D197:D199)</f>
        <v>0</v>
      </c>
      <c r="E181" s="301">
        <f>SUM(E182:E184)+E188+E189+SUM(E197:E199)</f>
        <v>0</v>
      </c>
      <c r="F181" s="302" t="str">
        <f t="shared" si="1"/>
        <v>-</v>
      </c>
      <c r="G181" s="305" t="s">
        <v>2955</v>
      </c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</row>
    <row r="182" spans="1:24" ht="12.75" customHeight="1" x14ac:dyDescent="0.2">
      <c r="A182" s="298" t="s">
        <v>2175</v>
      </c>
      <c r="B182" s="299" t="s">
        <v>2176</v>
      </c>
      <c r="C182" s="300" t="s">
        <v>2175</v>
      </c>
      <c r="D182" s="303"/>
      <c r="E182" s="303"/>
      <c r="F182" s="302" t="str">
        <f t="shared" si="1"/>
        <v>-</v>
      </c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</row>
    <row r="183" spans="1:24" ht="12.75" customHeight="1" x14ac:dyDescent="0.2">
      <c r="A183" s="298" t="s">
        <v>2177</v>
      </c>
      <c r="B183" s="299" t="s">
        <v>2178</v>
      </c>
      <c r="C183" s="300" t="s">
        <v>2177</v>
      </c>
      <c r="D183" s="303"/>
      <c r="E183" s="303"/>
      <c r="F183" s="302" t="str">
        <f t="shared" si="1"/>
        <v>-</v>
      </c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</row>
    <row r="184" spans="1:24" ht="12.75" customHeight="1" x14ac:dyDescent="0.2">
      <c r="A184" s="298" t="s">
        <v>2179</v>
      </c>
      <c r="B184" s="299" t="s">
        <v>2180</v>
      </c>
      <c r="C184" s="300" t="s">
        <v>2179</v>
      </c>
      <c r="D184" s="301">
        <f t="shared" ref="D184:E184" si="29">SUM(D185:D187)</f>
        <v>0</v>
      </c>
      <c r="E184" s="301">
        <f t="shared" si="29"/>
        <v>0</v>
      </c>
      <c r="F184" s="302" t="str">
        <f t="shared" si="1"/>
        <v>-</v>
      </c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</row>
    <row r="185" spans="1:24" ht="12.75" customHeight="1" x14ac:dyDescent="0.2">
      <c r="A185" s="298" t="s">
        <v>2181</v>
      </c>
      <c r="B185" s="299" t="s">
        <v>2983</v>
      </c>
      <c r="C185" s="300" t="s">
        <v>2181</v>
      </c>
      <c r="D185" s="303"/>
      <c r="E185" s="303"/>
      <c r="F185" s="302" t="str">
        <f t="shared" si="1"/>
        <v>-</v>
      </c>
      <c r="G185" s="305" t="s">
        <v>2970</v>
      </c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</row>
    <row r="186" spans="1:24" ht="12.75" customHeight="1" x14ac:dyDescent="0.2">
      <c r="A186" s="298" t="s">
        <v>2182</v>
      </c>
      <c r="B186" s="299" t="s">
        <v>2183</v>
      </c>
      <c r="C186" s="300" t="s">
        <v>2182</v>
      </c>
      <c r="D186" s="303"/>
      <c r="E186" s="303"/>
      <c r="F186" s="302" t="str">
        <f t="shared" si="1"/>
        <v>-</v>
      </c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</row>
    <row r="187" spans="1:24" ht="12.75" customHeight="1" x14ac:dyDescent="0.2">
      <c r="A187" s="298" t="s">
        <v>2184</v>
      </c>
      <c r="B187" s="299" t="s">
        <v>2185</v>
      </c>
      <c r="C187" s="300" t="s">
        <v>2184</v>
      </c>
      <c r="D187" s="303"/>
      <c r="E187" s="303"/>
      <c r="F187" s="302" t="str">
        <f t="shared" si="1"/>
        <v>-</v>
      </c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</row>
    <row r="188" spans="1:24" ht="12.75" customHeight="1" x14ac:dyDescent="0.2">
      <c r="A188" s="298" t="s">
        <v>2186</v>
      </c>
      <c r="B188" s="299" t="s">
        <v>2187</v>
      </c>
      <c r="C188" s="300" t="s">
        <v>2186</v>
      </c>
      <c r="D188" s="303"/>
      <c r="E188" s="303"/>
      <c r="F188" s="302" t="str">
        <f t="shared" si="1"/>
        <v>-</v>
      </c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</row>
    <row r="189" spans="1:24" ht="36" x14ac:dyDescent="0.2">
      <c r="A189" s="298" t="s">
        <v>2188</v>
      </c>
      <c r="B189" s="299" t="s">
        <v>2984</v>
      </c>
      <c r="C189" s="300" t="s">
        <v>2188</v>
      </c>
      <c r="D189" s="301">
        <f>SUM(D190:D196)</f>
        <v>0</v>
      </c>
      <c r="E189" s="301">
        <f>SUM(E190:E196)</f>
        <v>0</v>
      </c>
      <c r="F189" s="302" t="str">
        <f t="shared" si="1"/>
        <v>-</v>
      </c>
      <c r="G189" s="305" t="s">
        <v>2985</v>
      </c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</row>
    <row r="190" spans="1:24" ht="12" x14ac:dyDescent="0.2">
      <c r="A190" s="307" t="s">
        <v>2189</v>
      </c>
      <c r="B190" s="308" t="s">
        <v>2190</v>
      </c>
      <c r="C190" s="309" t="s">
        <v>2189</v>
      </c>
      <c r="D190" s="310"/>
      <c r="E190" s="310"/>
      <c r="F190" s="311" t="str">
        <f t="shared" si="1"/>
        <v>-</v>
      </c>
      <c r="G190" s="305" t="s">
        <v>2922</v>
      </c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</row>
    <row r="191" spans="1:24" ht="24" x14ac:dyDescent="0.2">
      <c r="A191" s="307" t="s">
        <v>2191</v>
      </c>
      <c r="B191" s="308" t="s">
        <v>2192</v>
      </c>
      <c r="C191" s="309" t="s">
        <v>2191</v>
      </c>
      <c r="D191" s="310"/>
      <c r="E191" s="310"/>
      <c r="F191" s="311" t="str">
        <f t="shared" si="1"/>
        <v>-</v>
      </c>
      <c r="G191" s="305" t="s">
        <v>2922</v>
      </c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</row>
    <row r="192" spans="1:24" ht="12" x14ac:dyDescent="0.2">
      <c r="A192" s="307" t="s">
        <v>2193</v>
      </c>
      <c r="B192" s="308" t="s">
        <v>2194</v>
      </c>
      <c r="C192" s="309" t="s">
        <v>2193</v>
      </c>
      <c r="D192" s="310"/>
      <c r="E192" s="310"/>
      <c r="F192" s="311" t="str">
        <f t="shared" si="1"/>
        <v>-</v>
      </c>
      <c r="G192" s="305" t="s">
        <v>2922</v>
      </c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</row>
    <row r="193" spans="1:24" ht="12" x14ac:dyDescent="0.2">
      <c r="A193" s="307" t="s">
        <v>2195</v>
      </c>
      <c r="B193" s="308" t="s">
        <v>2196</v>
      </c>
      <c r="C193" s="309" t="s">
        <v>2195</v>
      </c>
      <c r="D193" s="310"/>
      <c r="E193" s="310"/>
      <c r="F193" s="311" t="str">
        <f t="shared" si="1"/>
        <v>-</v>
      </c>
      <c r="G193" s="305" t="s">
        <v>2922</v>
      </c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</row>
    <row r="194" spans="1:24" ht="24" x14ac:dyDescent="0.2">
      <c r="A194" s="307" t="s">
        <v>2197</v>
      </c>
      <c r="B194" s="308" t="s">
        <v>2198</v>
      </c>
      <c r="C194" s="309" t="s">
        <v>2197</v>
      </c>
      <c r="D194" s="310"/>
      <c r="E194" s="310"/>
      <c r="F194" s="311" t="str">
        <f t="shared" si="1"/>
        <v>-</v>
      </c>
      <c r="G194" s="305" t="s">
        <v>2922</v>
      </c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</row>
    <row r="195" spans="1:24" ht="24" x14ac:dyDescent="0.2">
      <c r="A195" s="307" t="s">
        <v>2199</v>
      </c>
      <c r="B195" s="308" t="s">
        <v>2200</v>
      </c>
      <c r="C195" s="309" t="s">
        <v>2199</v>
      </c>
      <c r="D195" s="310"/>
      <c r="E195" s="310"/>
      <c r="F195" s="311" t="str">
        <f t="shared" si="1"/>
        <v>-</v>
      </c>
      <c r="G195" s="305" t="s">
        <v>2922</v>
      </c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</row>
    <row r="196" spans="1:24" ht="12" x14ac:dyDescent="0.2">
      <c r="A196" s="307" t="s">
        <v>2201</v>
      </c>
      <c r="B196" s="308" t="s">
        <v>2202</v>
      </c>
      <c r="C196" s="309" t="s">
        <v>2201</v>
      </c>
      <c r="D196" s="310"/>
      <c r="E196" s="310"/>
      <c r="F196" s="311" t="str">
        <f t="shared" si="1"/>
        <v>-</v>
      </c>
      <c r="G196" s="305" t="s">
        <v>2922</v>
      </c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</row>
    <row r="197" spans="1:24" ht="12.75" customHeight="1" x14ac:dyDescent="0.2">
      <c r="A197" s="298" t="s">
        <v>2203</v>
      </c>
      <c r="B197" s="299" t="s">
        <v>2204</v>
      </c>
      <c r="C197" s="300" t="s">
        <v>2203</v>
      </c>
      <c r="D197" s="303"/>
      <c r="E197" s="303"/>
      <c r="F197" s="302" t="str">
        <f t="shared" si="1"/>
        <v>-</v>
      </c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</row>
    <row r="198" spans="1:24" ht="12.75" customHeight="1" x14ac:dyDescent="0.2">
      <c r="A198" s="298" t="s">
        <v>2205</v>
      </c>
      <c r="B198" s="299" t="s">
        <v>2986</v>
      </c>
      <c r="C198" s="300" t="s">
        <v>2205</v>
      </c>
      <c r="D198" s="303"/>
      <c r="E198" s="303"/>
      <c r="F198" s="302" t="str">
        <f t="shared" si="1"/>
        <v>-</v>
      </c>
      <c r="G198" s="305" t="s">
        <v>2970</v>
      </c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</row>
    <row r="199" spans="1:24" ht="12.75" customHeight="1" x14ac:dyDescent="0.2">
      <c r="A199" s="298" t="s">
        <v>2206</v>
      </c>
      <c r="B199" s="299" t="s">
        <v>2207</v>
      </c>
      <c r="C199" s="300" t="s">
        <v>2206</v>
      </c>
      <c r="D199" s="303"/>
      <c r="E199" s="303"/>
      <c r="F199" s="302" t="str">
        <f t="shared" si="1"/>
        <v>-</v>
      </c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</row>
    <row r="200" spans="1:24" ht="12.75" customHeight="1" x14ac:dyDescent="0.2">
      <c r="A200" s="298" t="s">
        <v>2208</v>
      </c>
      <c r="B200" s="299" t="s">
        <v>2987</v>
      </c>
      <c r="C200" s="300" t="s">
        <v>2208</v>
      </c>
      <c r="D200" s="301">
        <f>SUM(D201:D205)</f>
        <v>0</v>
      </c>
      <c r="E200" s="301">
        <f>SUM(E201:E205)</f>
        <v>0</v>
      </c>
      <c r="F200" s="302" t="str">
        <f t="shared" si="1"/>
        <v>-</v>
      </c>
      <c r="G200" s="305" t="s">
        <v>2955</v>
      </c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</row>
    <row r="201" spans="1:24" ht="12.75" customHeight="1" x14ac:dyDescent="0.2">
      <c r="A201" s="307" t="s">
        <v>2209</v>
      </c>
      <c r="B201" s="308" t="s">
        <v>2210</v>
      </c>
      <c r="C201" s="309" t="s">
        <v>2209</v>
      </c>
      <c r="D201" s="310"/>
      <c r="E201" s="310"/>
      <c r="F201" s="311" t="str">
        <f t="shared" si="1"/>
        <v>-</v>
      </c>
      <c r="G201" s="305" t="s">
        <v>2922</v>
      </c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</row>
    <row r="202" spans="1:24" ht="12.75" customHeight="1" x14ac:dyDescent="0.2">
      <c r="A202" s="307" t="s">
        <v>2211</v>
      </c>
      <c r="B202" s="308" t="s">
        <v>2212</v>
      </c>
      <c r="C202" s="309" t="s">
        <v>2211</v>
      </c>
      <c r="D202" s="310"/>
      <c r="E202" s="310"/>
      <c r="F202" s="311" t="str">
        <f t="shared" si="1"/>
        <v>-</v>
      </c>
      <c r="G202" s="305" t="s">
        <v>2922</v>
      </c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</row>
    <row r="203" spans="1:24" ht="12.75" customHeight="1" x14ac:dyDescent="0.2">
      <c r="A203" s="307" t="s">
        <v>2213</v>
      </c>
      <c r="B203" s="308" t="s">
        <v>2214</v>
      </c>
      <c r="C203" s="309" t="s">
        <v>2213</v>
      </c>
      <c r="D203" s="310"/>
      <c r="E203" s="310"/>
      <c r="F203" s="311" t="str">
        <f t="shared" si="1"/>
        <v>-</v>
      </c>
      <c r="G203" s="305" t="s">
        <v>2922</v>
      </c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</row>
    <row r="204" spans="1:24" ht="12.75" customHeight="1" x14ac:dyDescent="0.2">
      <c r="A204" s="307" t="s">
        <v>2215</v>
      </c>
      <c r="B204" s="308" t="s">
        <v>2216</v>
      </c>
      <c r="C204" s="309" t="s">
        <v>2215</v>
      </c>
      <c r="D204" s="310"/>
      <c r="E204" s="310"/>
      <c r="F204" s="311" t="str">
        <f t="shared" si="1"/>
        <v>-</v>
      </c>
      <c r="G204" s="305" t="s">
        <v>2922</v>
      </c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</row>
    <row r="205" spans="1:24" ht="12.75" customHeight="1" x14ac:dyDescent="0.2">
      <c r="A205" s="307" t="s">
        <v>2217</v>
      </c>
      <c r="B205" s="308" t="s">
        <v>2218</v>
      </c>
      <c r="C205" s="309" t="s">
        <v>2217</v>
      </c>
      <c r="D205" s="310"/>
      <c r="E205" s="310"/>
      <c r="F205" s="311" t="str">
        <f t="shared" si="1"/>
        <v>-</v>
      </c>
      <c r="G205" s="305" t="s">
        <v>2922</v>
      </c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</row>
    <row r="206" spans="1:24" ht="24" x14ac:dyDescent="0.2">
      <c r="A206" s="298" t="s">
        <v>2219</v>
      </c>
      <c r="B206" s="299" t="s">
        <v>2988</v>
      </c>
      <c r="C206" s="300" t="s">
        <v>2219</v>
      </c>
      <c r="D206" s="301">
        <f t="shared" ref="D206:E206" si="30">D207+D214-D221</f>
        <v>0</v>
      </c>
      <c r="E206" s="301">
        <f t="shared" si="30"/>
        <v>0</v>
      </c>
      <c r="F206" s="302" t="str">
        <f t="shared" si="1"/>
        <v>-</v>
      </c>
      <c r="G206" s="305" t="s">
        <v>2970</v>
      </c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</row>
    <row r="207" spans="1:24" ht="24" x14ac:dyDescent="0.2">
      <c r="A207" s="298"/>
      <c r="B207" s="299" t="s">
        <v>2989</v>
      </c>
      <c r="C207" s="300" t="s">
        <v>2220</v>
      </c>
      <c r="D207" s="301">
        <f t="shared" ref="D207:E207" si="31">SUM(D208:D213)</f>
        <v>0</v>
      </c>
      <c r="E207" s="301">
        <f t="shared" si="31"/>
        <v>0</v>
      </c>
      <c r="F207" s="302" t="str">
        <f t="shared" si="1"/>
        <v>-</v>
      </c>
      <c r="G207" s="305" t="s">
        <v>2970</v>
      </c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</row>
    <row r="208" spans="1:24" ht="12.75" customHeight="1" x14ac:dyDescent="0.2">
      <c r="A208" s="298" t="s">
        <v>2221</v>
      </c>
      <c r="B208" s="299" t="s">
        <v>2222</v>
      </c>
      <c r="C208" s="300" t="s">
        <v>2221</v>
      </c>
      <c r="D208" s="303"/>
      <c r="E208" s="303"/>
      <c r="F208" s="302" t="str">
        <f t="shared" si="1"/>
        <v>-</v>
      </c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</row>
    <row r="209" spans="1:24" ht="12.75" customHeight="1" x14ac:dyDescent="0.2">
      <c r="A209" s="298" t="s">
        <v>2223</v>
      </c>
      <c r="B209" s="299" t="s">
        <v>2224</v>
      </c>
      <c r="C209" s="300" t="s">
        <v>2223</v>
      </c>
      <c r="D209" s="303"/>
      <c r="E209" s="303"/>
      <c r="F209" s="302" t="str">
        <f t="shared" si="1"/>
        <v>-</v>
      </c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</row>
    <row r="210" spans="1:24" ht="12.75" customHeight="1" x14ac:dyDescent="0.2">
      <c r="A210" s="298" t="s">
        <v>2225</v>
      </c>
      <c r="B210" s="299" t="s">
        <v>2226</v>
      </c>
      <c r="C210" s="300" t="s">
        <v>2225</v>
      </c>
      <c r="D210" s="303"/>
      <c r="E210" s="303"/>
      <c r="F210" s="302" t="str">
        <f t="shared" si="1"/>
        <v>-</v>
      </c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</row>
    <row r="211" spans="1:24" ht="12.75" customHeight="1" x14ac:dyDescent="0.2">
      <c r="A211" s="298" t="s">
        <v>2227</v>
      </c>
      <c r="B211" s="299" t="s">
        <v>2228</v>
      </c>
      <c r="C211" s="300" t="s">
        <v>2227</v>
      </c>
      <c r="D211" s="303"/>
      <c r="E211" s="303"/>
      <c r="F211" s="302" t="str">
        <f t="shared" si="1"/>
        <v>-</v>
      </c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</row>
    <row r="212" spans="1:24" ht="12.75" customHeight="1" x14ac:dyDescent="0.2">
      <c r="A212" s="298" t="s">
        <v>2229</v>
      </c>
      <c r="B212" s="299" t="s">
        <v>2230</v>
      </c>
      <c r="C212" s="300" t="s">
        <v>2229</v>
      </c>
      <c r="D212" s="303"/>
      <c r="E212" s="303"/>
      <c r="F212" s="302" t="str">
        <f t="shared" si="1"/>
        <v>-</v>
      </c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</row>
    <row r="213" spans="1:24" ht="12.75" customHeight="1" x14ac:dyDescent="0.2">
      <c r="A213" s="298" t="s">
        <v>2231</v>
      </c>
      <c r="B213" s="299" t="s">
        <v>2232</v>
      </c>
      <c r="C213" s="300" t="s">
        <v>2231</v>
      </c>
      <c r="D213" s="303"/>
      <c r="E213" s="303"/>
      <c r="F213" s="302" t="str">
        <f t="shared" si="1"/>
        <v>-</v>
      </c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</row>
    <row r="214" spans="1:24" ht="24" x14ac:dyDescent="0.2">
      <c r="A214" s="298"/>
      <c r="B214" s="299" t="s">
        <v>2990</v>
      </c>
      <c r="C214" s="300" t="s">
        <v>2233</v>
      </c>
      <c r="D214" s="301">
        <f t="shared" ref="D214:E214" si="32">SUM(D215:D220)</f>
        <v>0</v>
      </c>
      <c r="E214" s="301">
        <f t="shared" si="32"/>
        <v>0</v>
      </c>
      <c r="F214" s="302" t="str">
        <f t="shared" si="1"/>
        <v>-</v>
      </c>
      <c r="G214" s="305" t="s">
        <v>2970</v>
      </c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</row>
    <row r="215" spans="1:24" ht="12.75" customHeight="1" x14ac:dyDescent="0.2">
      <c r="A215" s="298" t="s">
        <v>2234</v>
      </c>
      <c r="B215" s="299" t="s">
        <v>2222</v>
      </c>
      <c r="C215" s="300" t="s">
        <v>2234</v>
      </c>
      <c r="D215" s="303"/>
      <c r="E215" s="303"/>
      <c r="F215" s="302" t="str">
        <f t="shared" si="1"/>
        <v>-</v>
      </c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</row>
    <row r="216" spans="1:24" ht="12.75" customHeight="1" x14ac:dyDescent="0.2">
      <c r="A216" s="298" t="s">
        <v>2235</v>
      </c>
      <c r="B216" s="299" t="s">
        <v>2224</v>
      </c>
      <c r="C216" s="300" t="s">
        <v>2235</v>
      </c>
      <c r="D216" s="303"/>
      <c r="E216" s="303"/>
      <c r="F216" s="302" t="str">
        <f t="shared" si="1"/>
        <v>-</v>
      </c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</row>
    <row r="217" spans="1:24" ht="12.75" customHeight="1" x14ac:dyDescent="0.2">
      <c r="A217" s="298" t="s">
        <v>2236</v>
      </c>
      <c r="B217" s="299" t="s">
        <v>2226</v>
      </c>
      <c r="C217" s="300" t="s">
        <v>2236</v>
      </c>
      <c r="D217" s="303"/>
      <c r="E217" s="303"/>
      <c r="F217" s="302" t="str">
        <f t="shared" si="1"/>
        <v>-</v>
      </c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</row>
    <row r="218" spans="1:24" ht="12.75" customHeight="1" x14ac:dyDescent="0.2">
      <c r="A218" s="298" t="s">
        <v>2237</v>
      </c>
      <c r="B218" s="299" t="s">
        <v>2228</v>
      </c>
      <c r="C218" s="300" t="s">
        <v>2237</v>
      </c>
      <c r="D218" s="303"/>
      <c r="E218" s="303"/>
      <c r="F218" s="302" t="str">
        <f t="shared" si="1"/>
        <v>-</v>
      </c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</row>
    <row r="219" spans="1:24" ht="12.75" customHeight="1" x14ac:dyDescent="0.2">
      <c r="A219" s="298" t="s">
        <v>2238</v>
      </c>
      <c r="B219" s="299" t="s">
        <v>2230</v>
      </c>
      <c r="C219" s="300" t="s">
        <v>2238</v>
      </c>
      <c r="D219" s="303"/>
      <c r="E219" s="303"/>
      <c r="F219" s="302" t="str">
        <f t="shared" si="1"/>
        <v>-</v>
      </c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</row>
    <row r="220" spans="1:24" ht="12.75" customHeight="1" x14ac:dyDescent="0.2">
      <c r="A220" s="298" t="s">
        <v>2239</v>
      </c>
      <c r="B220" s="299" t="s">
        <v>2232</v>
      </c>
      <c r="C220" s="300" t="s">
        <v>2239</v>
      </c>
      <c r="D220" s="303"/>
      <c r="E220" s="303"/>
      <c r="F220" s="302" t="str">
        <f t="shared" si="1"/>
        <v>-</v>
      </c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</row>
    <row r="221" spans="1:24" ht="12.75" customHeight="1" x14ac:dyDescent="0.2">
      <c r="A221" s="298" t="s">
        <v>2240</v>
      </c>
      <c r="B221" s="299" t="s">
        <v>2241</v>
      </c>
      <c r="C221" s="300" t="s">
        <v>2240</v>
      </c>
      <c r="D221" s="303"/>
      <c r="E221" s="303"/>
      <c r="F221" s="302" t="str">
        <f t="shared" si="1"/>
        <v>-</v>
      </c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</row>
    <row r="222" spans="1:24" ht="12.75" customHeight="1" x14ac:dyDescent="0.2">
      <c r="A222" s="298" t="s">
        <v>2242</v>
      </c>
      <c r="B222" s="299" t="s">
        <v>2243</v>
      </c>
      <c r="C222" s="300" t="s">
        <v>2242</v>
      </c>
      <c r="D222" s="301">
        <f t="shared" ref="D222:E222" si="33">D223+D240</f>
        <v>0</v>
      </c>
      <c r="E222" s="301">
        <f t="shared" si="33"/>
        <v>0</v>
      </c>
      <c r="F222" s="302" t="str">
        <f t="shared" si="1"/>
        <v>-</v>
      </c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</row>
    <row r="223" spans="1:24" ht="36" x14ac:dyDescent="0.2">
      <c r="A223" s="298"/>
      <c r="B223" s="299" t="s">
        <v>2244</v>
      </c>
      <c r="C223" s="300" t="s">
        <v>2245</v>
      </c>
      <c r="D223" s="301">
        <f t="shared" ref="D223:E223" si="34">SUM(D224:D239)</f>
        <v>0</v>
      </c>
      <c r="E223" s="301">
        <f t="shared" si="34"/>
        <v>0</v>
      </c>
      <c r="F223" s="302" t="str">
        <f t="shared" si="1"/>
        <v>-</v>
      </c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</row>
    <row r="224" spans="1:24" ht="12.75" customHeight="1" x14ac:dyDescent="0.2">
      <c r="A224" s="298" t="s">
        <v>2246</v>
      </c>
      <c r="B224" s="299" t="s">
        <v>2247</v>
      </c>
      <c r="C224" s="300" t="s">
        <v>2246</v>
      </c>
      <c r="D224" s="303"/>
      <c r="E224" s="303"/>
      <c r="F224" s="302" t="str">
        <f t="shared" si="1"/>
        <v>-</v>
      </c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</row>
    <row r="225" spans="1:24" ht="12.75" customHeight="1" x14ac:dyDescent="0.2">
      <c r="A225" s="298" t="s">
        <v>2248</v>
      </c>
      <c r="B225" s="299" t="s">
        <v>2249</v>
      </c>
      <c r="C225" s="300" t="s">
        <v>2248</v>
      </c>
      <c r="D225" s="303"/>
      <c r="E225" s="303"/>
      <c r="F225" s="302" t="str">
        <f t="shared" si="1"/>
        <v>-</v>
      </c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</row>
    <row r="226" spans="1:24" ht="12.75" customHeight="1" x14ac:dyDescent="0.2">
      <c r="A226" s="298" t="s">
        <v>2250</v>
      </c>
      <c r="B226" s="299" t="s">
        <v>2251</v>
      </c>
      <c r="C226" s="300" t="s">
        <v>2250</v>
      </c>
      <c r="D226" s="303"/>
      <c r="E226" s="303"/>
      <c r="F226" s="302" t="str">
        <f t="shared" si="1"/>
        <v>-</v>
      </c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</row>
    <row r="227" spans="1:24" ht="12.75" customHeight="1" x14ac:dyDescent="0.2">
      <c r="A227" s="298" t="s">
        <v>2252</v>
      </c>
      <c r="B227" s="299" t="s">
        <v>2253</v>
      </c>
      <c r="C227" s="300" t="s">
        <v>2252</v>
      </c>
      <c r="D227" s="303"/>
      <c r="E227" s="303"/>
      <c r="F227" s="302" t="str">
        <f t="shared" si="1"/>
        <v>-</v>
      </c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</row>
    <row r="228" spans="1:24" ht="12.75" customHeight="1" x14ac:dyDescent="0.2">
      <c r="A228" s="298" t="s">
        <v>2254</v>
      </c>
      <c r="B228" s="299" t="s">
        <v>2255</v>
      </c>
      <c r="C228" s="300" t="s">
        <v>2254</v>
      </c>
      <c r="D228" s="303"/>
      <c r="E228" s="303"/>
      <c r="F228" s="302" t="str">
        <f t="shared" si="1"/>
        <v>-</v>
      </c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</row>
    <row r="229" spans="1:24" ht="24" x14ac:dyDescent="0.2">
      <c r="A229" s="298" t="s">
        <v>2256</v>
      </c>
      <c r="B229" s="299" t="s">
        <v>2257</v>
      </c>
      <c r="C229" s="300" t="s">
        <v>2256</v>
      </c>
      <c r="D229" s="303"/>
      <c r="E229" s="303"/>
      <c r="F229" s="302" t="str">
        <f t="shared" si="1"/>
        <v>-</v>
      </c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</row>
    <row r="230" spans="1:24" ht="24" x14ac:dyDescent="0.2">
      <c r="A230" s="298" t="s">
        <v>2258</v>
      </c>
      <c r="B230" s="299" t="s">
        <v>2259</v>
      </c>
      <c r="C230" s="300" t="s">
        <v>2258</v>
      </c>
      <c r="D230" s="303"/>
      <c r="E230" s="303"/>
      <c r="F230" s="302" t="str">
        <f t="shared" si="1"/>
        <v>-</v>
      </c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</row>
    <row r="231" spans="1:24" ht="12.75" customHeight="1" x14ac:dyDescent="0.2">
      <c r="A231" s="298" t="s">
        <v>2260</v>
      </c>
      <c r="B231" s="299" t="s">
        <v>2261</v>
      </c>
      <c r="C231" s="300" t="s">
        <v>2260</v>
      </c>
      <c r="D231" s="303"/>
      <c r="E231" s="303"/>
      <c r="F231" s="302" t="str">
        <f t="shared" si="1"/>
        <v>-</v>
      </c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</row>
    <row r="232" spans="1:24" ht="12.75" customHeight="1" x14ac:dyDescent="0.2">
      <c r="A232" s="298" t="s">
        <v>2262</v>
      </c>
      <c r="B232" s="299" t="s">
        <v>2263</v>
      </c>
      <c r="C232" s="300" t="s">
        <v>2262</v>
      </c>
      <c r="D232" s="303"/>
      <c r="E232" s="303"/>
      <c r="F232" s="302" t="str">
        <f t="shared" si="1"/>
        <v>-</v>
      </c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</row>
    <row r="233" spans="1:24" ht="12.75" customHeight="1" x14ac:dyDescent="0.2">
      <c r="A233" s="298" t="s">
        <v>2264</v>
      </c>
      <c r="B233" s="299" t="s">
        <v>2265</v>
      </c>
      <c r="C233" s="300" t="s">
        <v>2264</v>
      </c>
      <c r="D233" s="303"/>
      <c r="E233" s="303"/>
      <c r="F233" s="302" t="str">
        <f t="shared" si="1"/>
        <v>-</v>
      </c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</row>
    <row r="234" spans="1:24" ht="12.75" customHeight="1" x14ac:dyDescent="0.2">
      <c r="A234" s="298" t="s">
        <v>2266</v>
      </c>
      <c r="B234" s="299" t="s">
        <v>2267</v>
      </c>
      <c r="C234" s="300" t="s">
        <v>2266</v>
      </c>
      <c r="D234" s="303"/>
      <c r="E234" s="303"/>
      <c r="F234" s="302" t="str">
        <f t="shared" si="1"/>
        <v>-</v>
      </c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</row>
    <row r="235" spans="1:24" ht="12.75" customHeight="1" x14ac:dyDescent="0.2">
      <c r="A235" s="298" t="s">
        <v>2268</v>
      </c>
      <c r="B235" s="299" t="s">
        <v>2269</v>
      </c>
      <c r="C235" s="300" t="s">
        <v>2268</v>
      </c>
      <c r="D235" s="303"/>
      <c r="E235" s="303"/>
      <c r="F235" s="302" t="str">
        <f t="shared" si="1"/>
        <v>-</v>
      </c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</row>
    <row r="236" spans="1:24" ht="12.75" customHeight="1" x14ac:dyDescent="0.2">
      <c r="A236" s="298" t="s">
        <v>2270</v>
      </c>
      <c r="B236" s="299" t="s">
        <v>2271</v>
      </c>
      <c r="C236" s="300" t="s">
        <v>2270</v>
      </c>
      <c r="D236" s="303"/>
      <c r="E236" s="303"/>
      <c r="F236" s="302" t="str">
        <f t="shared" si="1"/>
        <v>-</v>
      </c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</row>
    <row r="237" spans="1:24" ht="12.75" customHeight="1" x14ac:dyDescent="0.2">
      <c r="A237" s="298" t="s">
        <v>2272</v>
      </c>
      <c r="B237" s="299" t="s">
        <v>2273</v>
      </c>
      <c r="C237" s="300" t="s">
        <v>2272</v>
      </c>
      <c r="D237" s="303"/>
      <c r="E237" s="303"/>
      <c r="F237" s="302" t="str">
        <f t="shared" si="1"/>
        <v>-</v>
      </c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</row>
    <row r="238" spans="1:24" ht="24" x14ac:dyDescent="0.2">
      <c r="A238" s="298" t="s">
        <v>2274</v>
      </c>
      <c r="B238" s="299" t="s">
        <v>2275</v>
      </c>
      <c r="C238" s="300" t="s">
        <v>2274</v>
      </c>
      <c r="D238" s="303"/>
      <c r="E238" s="303"/>
      <c r="F238" s="302" t="str">
        <f t="shared" si="1"/>
        <v>-</v>
      </c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</row>
    <row r="239" spans="1:24" ht="24" x14ac:dyDescent="0.2">
      <c r="A239" s="298" t="s">
        <v>2276</v>
      </c>
      <c r="B239" s="320" t="s">
        <v>2991</v>
      </c>
      <c r="C239" s="300" t="s">
        <v>2276</v>
      </c>
      <c r="D239" s="303"/>
      <c r="E239" s="303"/>
      <c r="F239" s="302" t="str">
        <f t="shared" si="1"/>
        <v>-</v>
      </c>
      <c r="G239" s="305" t="s">
        <v>2970</v>
      </c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</row>
    <row r="240" spans="1:24" ht="24" x14ac:dyDescent="0.2">
      <c r="A240" s="298"/>
      <c r="B240" s="299" t="s">
        <v>2277</v>
      </c>
      <c r="C240" s="300" t="s">
        <v>2278</v>
      </c>
      <c r="D240" s="301">
        <f t="shared" ref="D240:E240" si="35">SUM(D241:D249)</f>
        <v>0</v>
      </c>
      <c r="E240" s="301">
        <f t="shared" si="35"/>
        <v>0</v>
      </c>
      <c r="F240" s="302" t="str">
        <f t="shared" si="1"/>
        <v>-</v>
      </c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</row>
    <row r="241" spans="1:24" ht="12.75" customHeight="1" x14ac:dyDescent="0.2">
      <c r="A241" s="298" t="s">
        <v>2279</v>
      </c>
      <c r="B241" s="299" t="s">
        <v>2280</v>
      </c>
      <c r="C241" s="300" t="s">
        <v>2279</v>
      </c>
      <c r="D241" s="303"/>
      <c r="E241" s="303"/>
      <c r="F241" s="302" t="str">
        <f t="shared" si="1"/>
        <v>-</v>
      </c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</row>
    <row r="242" spans="1:24" ht="12.75" customHeight="1" x14ac:dyDescent="0.2">
      <c r="A242" s="298" t="s">
        <v>2281</v>
      </c>
      <c r="B242" s="299" t="s">
        <v>2282</v>
      </c>
      <c r="C242" s="300" t="s">
        <v>2281</v>
      </c>
      <c r="D242" s="303"/>
      <c r="E242" s="303"/>
      <c r="F242" s="302" t="str">
        <f t="shared" si="1"/>
        <v>-</v>
      </c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</row>
    <row r="243" spans="1:24" ht="12.75" customHeight="1" x14ac:dyDescent="0.2">
      <c r="A243" s="298">
        <v>2615</v>
      </c>
      <c r="B243" s="299" t="s">
        <v>2283</v>
      </c>
      <c r="C243" s="300" t="s">
        <v>2284</v>
      </c>
      <c r="D243" s="303"/>
      <c r="E243" s="303"/>
      <c r="F243" s="302" t="str">
        <f t="shared" si="1"/>
        <v>-</v>
      </c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</row>
    <row r="244" spans="1:24" ht="12.75" customHeight="1" x14ac:dyDescent="0.2">
      <c r="A244" s="298">
        <v>2616</v>
      </c>
      <c r="B244" s="299" t="s">
        <v>2285</v>
      </c>
      <c r="C244" s="300" t="s">
        <v>2286</v>
      </c>
      <c r="D244" s="303"/>
      <c r="E244" s="303"/>
      <c r="F244" s="302" t="str">
        <f t="shared" si="1"/>
        <v>-</v>
      </c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</row>
    <row r="245" spans="1:24" ht="12.75" customHeight="1" x14ac:dyDescent="0.2">
      <c r="A245" s="298">
        <v>2646</v>
      </c>
      <c r="B245" s="299" t="s">
        <v>2287</v>
      </c>
      <c r="C245" s="300" t="s">
        <v>2288</v>
      </c>
      <c r="D245" s="303"/>
      <c r="E245" s="303"/>
      <c r="F245" s="302" t="str">
        <f t="shared" si="1"/>
        <v>-</v>
      </c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</row>
    <row r="246" spans="1:24" ht="12.75" customHeight="1" x14ac:dyDescent="0.2">
      <c r="A246" s="298">
        <v>2647</v>
      </c>
      <c r="B246" s="299" t="s">
        <v>2289</v>
      </c>
      <c r="C246" s="300" t="s">
        <v>2290</v>
      </c>
      <c r="D246" s="303"/>
      <c r="E246" s="303"/>
      <c r="F246" s="302" t="str">
        <f t="shared" si="1"/>
        <v>-</v>
      </c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</row>
    <row r="247" spans="1:24" ht="12.75" customHeight="1" x14ac:dyDescent="0.2">
      <c r="A247" s="298">
        <v>2648</v>
      </c>
      <c r="B247" s="299" t="s">
        <v>2291</v>
      </c>
      <c r="C247" s="300" t="s">
        <v>2292</v>
      </c>
      <c r="D247" s="303"/>
      <c r="E247" s="303"/>
      <c r="F247" s="302" t="str">
        <f t="shared" si="1"/>
        <v>-</v>
      </c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</row>
    <row r="248" spans="1:24" ht="12.75" customHeight="1" x14ac:dyDescent="0.2">
      <c r="A248" s="298">
        <v>2655</v>
      </c>
      <c r="B248" s="299" t="s">
        <v>2293</v>
      </c>
      <c r="C248" s="300" t="s">
        <v>2294</v>
      </c>
      <c r="D248" s="303"/>
      <c r="E248" s="303"/>
      <c r="F248" s="302" t="str">
        <f t="shared" si="1"/>
        <v>-</v>
      </c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</row>
    <row r="249" spans="1:24" ht="12.75" customHeight="1" x14ac:dyDescent="0.2">
      <c r="A249" s="298">
        <v>2656</v>
      </c>
      <c r="B249" s="299" t="s">
        <v>2295</v>
      </c>
      <c r="C249" s="300" t="s">
        <v>2296</v>
      </c>
      <c r="D249" s="303"/>
      <c r="E249" s="303"/>
      <c r="F249" s="302" t="str">
        <f t="shared" si="1"/>
        <v>-</v>
      </c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</row>
    <row r="250" spans="1:24" ht="12.75" customHeight="1" x14ac:dyDescent="0.2">
      <c r="A250" s="307" t="s">
        <v>2297</v>
      </c>
      <c r="B250" s="308" t="s">
        <v>2298</v>
      </c>
      <c r="C250" s="309" t="s">
        <v>2297</v>
      </c>
      <c r="D250" s="310"/>
      <c r="E250" s="310"/>
      <c r="F250" s="311" t="str">
        <f t="shared" si="1"/>
        <v>-</v>
      </c>
      <c r="G250" s="305" t="s">
        <v>2922</v>
      </c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</row>
    <row r="251" spans="1:24" ht="24" x14ac:dyDescent="0.2">
      <c r="A251" s="298" t="s">
        <v>2299</v>
      </c>
      <c r="B251" s="299" t="s">
        <v>2992</v>
      </c>
      <c r="C251" s="300" t="s">
        <v>2299</v>
      </c>
      <c r="D251" s="301">
        <f t="shared" ref="D251:E251" si="36">SUM(D252:D253)</f>
        <v>0</v>
      </c>
      <c r="E251" s="301">
        <f t="shared" si="36"/>
        <v>0</v>
      </c>
      <c r="F251" s="302" t="str">
        <f t="shared" si="1"/>
        <v>-</v>
      </c>
      <c r="G251" s="305" t="s">
        <v>2970</v>
      </c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</row>
    <row r="252" spans="1:24" ht="12.75" customHeight="1" x14ac:dyDescent="0.2">
      <c r="A252" s="298" t="s">
        <v>2300</v>
      </c>
      <c r="B252" s="299" t="s">
        <v>2301</v>
      </c>
      <c r="C252" s="300" t="s">
        <v>2300</v>
      </c>
      <c r="D252" s="303"/>
      <c r="E252" s="303"/>
      <c r="F252" s="302" t="str">
        <f t="shared" si="1"/>
        <v>-</v>
      </c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</row>
    <row r="253" spans="1:24" ht="12.75" customHeight="1" x14ac:dyDescent="0.2">
      <c r="A253" s="298" t="s">
        <v>2302</v>
      </c>
      <c r="B253" s="299" t="s">
        <v>2303</v>
      </c>
      <c r="C253" s="300" t="s">
        <v>2302</v>
      </c>
      <c r="D253" s="303"/>
      <c r="E253" s="303"/>
      <c r="F253" s="302" t="str">
        <f t="shared" si="1"/>
        <v>-</v>
      </c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</row>
    <row r="254" spans="1:24" ht="12.75" customHeight="1" x14ac:dyDescent="0.2">
      <c r="A254" s="298" t="s">
        <v>2304</v>
      </c>
      <c r="B254" s="299" t="s">
        <v>2993</v>
      </c>
      <c r="C254" s="300" t="s">
        <v>2304</v>
      </c>
      <c r="D254" s="301">
        <f>+D255+D262-D271+D281+D298</f>
        <v>0</v>
      </c>
      <c r="E254" s="301">
        <f>+E255+E262-E271+E281+E298</f>
        <v>0</v>
      </c>
      <c r="F254" s="302" t="str">
        <f t="shared" si="1"/>
        <v>-</v>
      </c>
      <c r="G254" s="305" t="s">
        <v>2955</v>
      </c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</row>
    <row r="255" spans="1:24" ht="12.75" customHeight="1" x14ac:dyDescent="0.2">
      <c r="A255" s="298" t="s">
        <v>2305</v>
      </c>
      <c r="B255" s="299" t="s">
        <v>2306</v>
      </c>
      <c r="C255" s="300" t="s">
        <v>2305</v>
      </c>
      <c r="D255" s="301">
        <f>D256-D259</f>
        <v>0</v>
      </c>
      <c r="E255" s="301">
        <f>E256-E259</f>
        <v>0</v>
      </c>
      <c r="F255" s="302" t="str">
        <f t="shared" si="1"/>
        <v>-</v>
      </c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276"/>
      <c r="X255" s="276"/>
    </row>
    <row r="256" spans="1:24" ht="12.75" customHeight="1" x14ac:dyDescent="0.2">
      <c r="A256" s="298" t="s">
        <v>2307</v>
      </c>
      <c r="B256" s="299" t="s">
        <v>2994</v>
      </c>
      <c r="C256" s="300" t="s">
        <v>2307</v>
      </c>
      <c r="D256" s="301"/>
      <c r="E256" s="301"/>
      <c r="F256" s="302" t="str">
        <f t="shared" si="1"/>
        <v>-</v>
      </c>
      <c r="G256" s="305" t="s">
        <v>2995</v>
      </c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6"/>
    </row>
    <row r="257" spans="1:24" ht="12.75" customHeight="1" x14ac:dyDescent="0.2">
      <c r="A257" s="313" t="s">
        <v>2996</v>
      </c>
      <c r="B257" s="314" t="s">
        <v>2997</v>
      </c>
      <c r="C257" s="315" t="s">
        <v>2996</v>
      </c>
      <c r="D257" s="319"/>
      <c r="E257" s="319"/>
      <c r="F257" s="317" t="str">
        <f t="shared" si="1"/>
        <v>-</v>
      </c>
      <c r="G257" s="318" t="s">
        <v>2964</v>
      </c>
      <c r="H257" s="276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  <c r="X257" s="276"/>
    </row>
    <row r="258" spans="1:24" ht="12.75" customHeight="1" x14ac:dyDescent="0.2">
      <c r="A258" s="313" t="s">
        <v>2998</v>
      </c>
      <c r="B258" s="314" t="s">
        <v>2999</v>
      </c>
      <c r="C258" s="315" t="s">
        <v>2998</v>
      </c>
      <c r="D258" s="319"/>
      <c r="E258" s="319"/>
      <c r="F258" s="317" t="str">
        <f t="shared" si="1"/>
        <v>-</v>
      </c>
      <c r="G258" s="318" t="s">
        <v>2964</v>
      </c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  <c r="X258" s="276"/>
    </row>
    <row r="259" spans="1:24" ht="12.75" customHeight="1" x14ac:dyDescent="0.2">
      <c r="A259" s="298" t="s">
        <v>2308</v>
      </c>
      <c r="B259" s="299" t="s">
        <v>3000</v>
      </c>
      <c r="C259" s="300" t="s">
        <v>2308</v>
      </c>
      <c r="D259" s="301"/>
      <c r="E259" s="301"/>
      <c r="F259" s="302" t="str">
        <f t="shared" si="1"/>
        <v>-</v>
      </c>
      <c r="G259" s="305" t="s">
        <v>2995</v>
      </c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  <c r="X259" s="276"/>
    </row>
    <row r="260" spans="1:24" ht="12.75" customHeight="1" x14ac:dyDescent="0.2">
      <c r="A260" s="313" t="s">
        <v>3001</v>
      </c>
      <c r="B260" s="314" t="s">
        <v>3002</v>
      </c>
      <c r="C260" s="315" t="s">
        <v>3001</v>
      </c>
      <c r="D260" s="319"/>
      <c r="E260" s="319"/>
      <c r="F260" s="317" t="str">
        <f t="shared" si="1"/>
        <v>-</v>
      </c>
      <c r="G260" s="318" t="s">
        <v>2964</v>
      </c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  <c r="X260" s="276"/>
    </row>
    <row r="261" spans="1:24" ht="12.75" customHeight="1" x14ac:dyDescent="0.2">
      <c r="A261" s="313" t="s">
        <v>3003</v>
      </c>
      <c r="B261" s="314" t="s">
        <v>3004</v>
      </c>
      <c r="C261" s="315" t="s">
        <v>3003</v>
      </c>
      <c r="D261" s="319"/>
      <c r="E261" s="319"/>
      <c r="F261" s="317" t="str">
        <f t="shared" si="1"/>
        <v>-</v>
      </c>
      <c r="G261" s="318" t="s">
        <v>2964</v>
      </c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  <c r="X261" s="276"/>
    </row>
    <row r="262" spans="1:24" ht="12.75" customHeight="1" x14ac:dyDescent="0.2">
      <c r="A262" s="298" t="s">
        <v>2309</v>
      </c>
      <c r="B262" s="306" t="s">
        <v>3005</v>
      </c>
      <c r="C262" s="300" t="s">
        <v>2309</v>
      </c>
      <c r="D262" s="301">
        <f>D263-D267</f>
        <v>0</v>
      </c>
      <c r="E262" s="301">
        <f>E263-E267</f>
        <v>0</v>
      </c>
      <c r="F262" s="302" t="str">
        <f t="shared" si="1"/>
        <v>-</v>
      </c>
      <c r="G262" s="305" t="s">
        <v>2970</v>
      </c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  <c r="X262" s="276"/>
    </row>
    <row r="263" spans="1:24" ht="12.75" customHeight="1" x14ac:dyDescent="0.2">
      <c r="A263" s="298" t="s">
        <v>2310</v>
      </c>
      <c r="B263" s="299" t="s">
        <v>3006</v>
      </c>
      <c r="C263" s="300" t="s">
        <v>2310</v>
      </c>
      <c r="D263" s="301">
        <f>SUM(D264:D266)</f>
        <v>0</v>
      </c>
      <c r="E263" s="301">
        <f>SUM(E264:E266)</f>
        <v>0</v>
      </c>
      <c r="F263" s="302" t="str">
        <f t="shared" ref="F263:F306" si="37">IF(D263&gt;0,IF(E263/D263&gt;=100,"&gt;&gt;100",E263/D263*100),"-")</f>
        <v>-</v>
      </c>
      <c r="G263" s="305" t="s">
        <v>2970</v>
      </c>
      <c r="H263" s="276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6"/>
      <c r="X263" s="276"/>
    </row>
    <row r="264" spans="1:24" ht="12.75" customHeight="1" x14ac:dyDescent="0.2">
      <c r="A264" s="298" t="s">
        <v>579</v>
      </c>
      <c r="B264" s="299" t="s">
        <v>2311</v>
      </c>
      <c r="C264" s="300" t="s">
        <v>579</v>
      </c>
      <c r="D264" s="303"/>
      <c r="E264" s="303"/>
      <c r="F264" s="302" t="str">
        <f t="shared" si="37"/>
        <v>-</v>
      </c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  <c r="X264" s="276"/>
    </row>
    <row r="265" spans="1:24" ht="12.75" customHeight="1" x14ac:dyDescent="0.2">
      <c r="A265" s="298" t="s">
        <v>777</v>
      </c>
      <c r="B265" s="299" t="s">
        <v>2312</v>
      </c>
      <c r="C265" s="300" t="s">
        <v>777</v>
      </c>
      <c r="D265" s="303"/>
      <c r="E265" s="303"/>
      <c r="F265" s="302" t="str">
        <f t="shared" si="37"/>
        <v>-</v>
      </c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  <c r="X265" s="276"/>
    </row>
    <row r="266" spans="1:24" ht="12.75" customHeight="1" x14ac:dyDescent="0.2">
      <c r="A266" s="298" t="s">
        <v>1193</v>
      </c>
      <c r="B266" s="299" t="s">
        <v>2313</v>
      </c>
      <c r="C266" s="300" t="s">
        <v>1193</v>
      </c>
      <c r="D266" s="303"/>
      <c r="E266" s="303"/>
      <c r="F266" s="302" t="str">
        <f t="shared" si="37"/>
        <v>-</v>
      </c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276"/>
      <c r="X266" s="276"/>
    </row>
    <row r="267" spans="1:24" ht="12.75" customHeight="1" x14ac:dyDescent="0.2">
      <c r="A267" s="298" t="s">
        <v>2314</v>
      </c>
      <c r="B267" s="299" t="s">
        <v>3007</v>
      </c>
      <c r="C267" s="300" t="s">
        <v>2314</v>
      </c>
      <c r="D267" s="301">
        <f>SUM(D268:D270)</f>
        <v>0</v>
      </c>
      <c r="E267" s="301">
        <f>SUM(E268:E270)</f>
        <v>0</v>
      </c>
      <c r="F267" s="302" t="str">
        <f t="shared" si="37"/>
        <v>-</v>
      </c>
      <c r="G267" s="305" t="s">
        <v>2970</v>
      </c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  <c r="X267" s="276"/>
    </row>
    <row r="268" spans="1:24" ht="12.75" customHeight="1" x14ac:dyDescent="0.2">
      <c r="A268" s="298" t="s">
        <v>581</v>
      </c>
      <c r="B268" s="299" t="s">
        <v>2315</v>
      </c>
      <c r="C268" s="300" t="s">
        <v>581</v>
      </c>
      <c r="D268" s="303"/>
      <c r="E268" s="303"/>
      <c r="F268" s="302" t="str">
        <f t="shared" si="37"/>
        <v>-</v>
      </c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  <c r="X268" s="276"/>
    </row>
    <row r="269" spans="1:24" ht="12.75" customHeight="1" x14ac:dyDescent="0.2">
      <c r="A269" s="298" t="s">
        <v>779</v>
      </c>
      <c r="B269" s="299" t="s">
        <v>2316</v>
      </c>
      <c r="C269" s="300" t="s">
        <v>779</v>
      </c>
      <c r="D269" s="303"/>
      <c r="E269" s="303"/>
      <c r="F269" s="302" t="str">
        <f t="shared" si="37"/>
        <v>-</v>
      </c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276"/>
      <c r="X269" s="276"/>
    </row>
    <row r="270" spans="1:24" ht="12.75" customHeight="1" x14ac:dyDescent="0.2">
      <c r="A270" s="298" t="s">
        <v>1195</v>
      </c>
      <c r="B270" s="299" t="s">
        <v>2317</v>
      </c>
      <c r="C270" s="300" t="s">
        <v>1195</v>
      </c>
      <c r="D270" s="303"/>
      <c r="E270" s="303"/>
      <c r="F270" s="302" t="str">
        <f t="shared" si="37"/>
        <v>-</v>
      </c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276"/>
      <c r="X270" s="276"/>
    </row>
    <row r="271" spans="1:24" ht="12.75" customHeight="1" x14ac:dyDescent="0.2">
      <c r="A271" s="298" t="s">
        <v>2318</v>
      </c>
      <c r="B271" s="299" t="s">
        <v>3008</v>
      </c>
      <c r="C271" s="300" t="s">
        <v>2318</v>
      </c>
      <c r="D271" s="301">
        <f>SUM(D272:D280)</f>
        <v>0</v>
      </c>
      <c r="E271" s="301">
        <f>SUM(E272:E280)</f>
        <v>0</v>
      </c>
      <c r="F271" s="302" t="str">
        <f t="shared" si="37"/>
        <v>-</v>
      </c>
      <c r="G271" s="305" t="s">
        <v>3009</v>
      </c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  <c r="X271" s="276"/>
    </row>
    <row r="272" spans="1:24" ht="12.75" customHeight="1" x14ac:dyDescent="0.2">
      <c r="A272" s="307" t="s">
        <v>2319</v>
      </c>
      <c r="B272" s="308" t="s">
        <v>2320</v>
      </c>
      <c r="C272" s="309" t="s">
        <v>2319</v>
      </c>
      <c r="D272" s="310"/>
      <c r="E272" s="310"/>
      <c r="F272" s="311" t="str">
        <f t="shared" si="37"/>
        <v>-</v>
      </c>
      <c r="G272" s="305" t="s">
        <v>2922</v>
      </c>
      <c r="H272" s="276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276"/>
      <c r="X272" s="276"/>
    </row>
    <row r="273" spans="1:24" ht="24" x14ac:dyDescent="0.2">
      <c r="A273" s="307" t="s">
        <v>2321</v>
      </c>
      <c r="B273" s="308" t="s">
        <v>2322</v>
      </c>
      <c r="C273" s="309" t="s">
        <v>2321</v>
      </c>
      <c r="D273" s="310"/>
      <c r="E273" s="310"/>
      <c r="F273" s="311" t="str">
        <f t="shared" si="37"/>
        <v>-</v>
      </c>
      <c r="G273" s="305" t="s">
        <v>2922</v>
      </c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  <c r="X273" s="276"/>
    </row>
    <row r="274" spans="1:24" ht="24" x14ac:dyDescent="0.2">
      <c r="A274" s="307" t="s">
        <v>2323</v>
      </c>
      <c r="B274" s="308" t="s">
        <v>2324</v>
      </c>
      <c r="C274" s="309" t="s">
        <v>2323</v>
      </c>
      <c r="D274" s="310"/>
      <c r="E274" s="310"/>
      <c r="F274" s="311" t="str">
        <f t="shared" si="37"/>
        <v>-</v>
      </c>
      <c r="G274" s="305" t="s">
        <v>2922</v>
      </c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  <c r="X274" s="276"/>
    </row>
    <row r="275" spans="1:24" ht="24" x14ac:dyDescent="0.2">
      <c r="A275" s="307" t="s">
        <v>2325</v>
      </c>
      <c r="B275" s="308" t="s">
        <v>2326</v>
      </c>
      <c r="C275" s="309" t="s">
        <v>2325</v>
      </c>
      <c r="D275" s="310"/>
      <c r="E275" s="310"/>
      <c r="F275" s="311" t="str">
        <f t="shared" si="37"/>
        <v>-</v>
      </c>
      <c r="G275" s="305" t="s">
        <v>2922</v>
      </c>
      <c r="H275" s="276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276"/>
      <c r="X275" s="276"/>
    </row>
    <row r="276" spans="1:24" ht="24" x14ac:dyDescent="0.2">
      <c r="A276" s="307" t="s">
        <v>2327</v>
      </c>
      <c r="B276" s="308" t="s">
        <v>2328</v>
      </c>
      <c r="C276" s="309" t="s">
        <v>2327</v>
      </c>
      <c r="D276" s="310"/>
      <c r="E276" s="310"/>
      <c r="F276" s="311" t="str">
        <f t="shared" si="37"/>
        <v>-</v>
      </c>
      <c r="G276" s="305" t="s">
        <v>2922</v>
      </c>
      <c r="H276" s="276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276"/>
      <c r="X276" s="276"/>
    </row>
    <row r="277" spans="1:24" ht="24" x14ac:dyDescent="0.2">
      <c r="A277" s="307" t="s">
        <v>2329</v>
      </c>
      <c r="B277" s="308" t="s">
        <v>2330</v>
      </c>
      <c r="C277" s="309" t="s">
        <v>2329</v>
      </c>
      <c r="D277" s="310"/>
      <c r="E277" s="310"/>
      <c r="F277" s="311" t="str">
        <f t="shared" si="37"/>
        <v>-</v>
      </c>
      <c r="G277" s="305" t="s">
        <v>2922</v>
      </c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  <c r="X277" s="276"/>
    </row>
    <row r="278" spans="1:24" ht="12.75" customHeight="1" x14ac:dyDescent="0.2">
      <c r="A278" s="307" t="s">
        <v>2331</v>
      </c>
      <c r="B278" s="308" t="s">
        <v>2332</v>
      </c>
      <c r="C278" s="309" t="s">
        <v>2331</v>
      </c>
      <c r="D278" s="310"/>
      <c r="E278" s="310"/>
      <c r="F278" s="311" t="str">
        <f t="shared" si="37"/>
        <v>-</v>
      </c>
      <c r="G278" s="305" t="s">
        <v>2922</v>
      </c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  <c r="X278" s="276"/>
    </row>
    <row r="279" spans="1:24" ht="12.75" customHeight="1" x14ac:dyDescent="0.2">
      <c r="A279" s="307" t="s">
        <v>2333</v>
      </c>
      <c r="B279" s="308" t="s">
        <v>2334</v>
      </c>
      <c r="C279" s="309" t="s">
        <v>2333</v>
      </c>
      <c r="D279" s="310"/>
      <c r="E279" s="310"/>
      <c r="F279" s="311" t="str">
        <f t="shared" si="37"/>
        <v>-</v>
      </c>
      <c r="G279" s="305" t="s">
        <v>2922</v>
      </c>
      <c r="H279" s="276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276"/>
      <c r="X279" s="276"/>
    </row>
    <row r="280" spans="1:24" ht="12.75" customHeight="1" x14ac:dyDescent="0.2">
      <c r="A280" s="307" t="s">
        <v>2335</v>
      </c>
      <c r="B280" s="308" t="s">
        <v>2336</v>
      </c>
      <c r="C280" s="309" t="s">
        <v>2335</v>
      </c>
      <c r="D280" s="310"/>
      <c r="E280" s="310"/>
      <c r="F280" s="311" t="str">
        <f t="shared" si="37"/>
        <v>-</v>
      </c>
      <c r="G280" s="305" t="s">
        <v>2922</v>
      </c>
      <c r="H280" s="276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276"/>
      <c r="X280" s="276"/>
    </row>
    <row r="281" spans="1:24" ht="12.75" customHeight="1" x14ac:dyDescent="0.2">
      <c r="A281" s="298" t="s">
        <v>583</v>
      </c>
      <c r="B281" s="299" t="s">
        <v>3010</v>
      </c>
      <c r="C281" s="300" t="s">
        <v>583</v>
      </c>
      <c r="D281" s="301">
        <f>SUM(D282:D284)+SUM(D293:D297)</f>
        <v>0</v>
      </c>
      <c r="E281" s="301">
        <f>SUM(E282:E284)+SUM(E293:E297)</f>
        <v>0</v>
      </c>
      <c r="F281" s="302" t="str">
        <f t="shared" si="37"/>
        <v>-</v>
      </c>
      <c r="G281" s="305" t="s">
        <v>3009</v>
      </c>
      <c r="H281" s="276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276"/>
      <c r="X281" s="276"/>
    </row>
    <row r="282" spans="1:24" ht="12.75" customHeight="1" x14ac:dyDescent="0.2">
      <c r="A282" s="307" t="s">
        <v>2337</v>
      </c>
      <c r="B282" s="308" t="s">
        <v>2338</v>
      </c>
      <c r="C282" s="309" t="s">
        <v>2337</v>
      </c>
      <c r="D282" s="310"/>
      <c r="E282" s="310"/>
      <c r="F282" s="311" t="str">
        <f t="shared" si="37"/>
        <v>-</v>
      </c>
      <c r="G282" s="305" t="s">
        <v>2922</v>
      </c>
      <c r="H282" s="276"/>
      <c r="I282" s="276"/>
      <c r="J282" s="276"/>
      <c r="K282" s="276"/>
      <c r="L282" s="276"/>
      <c r="M282" s="276"/>
      <c r="N282" s="276"/>
      <c r="O282" s="276"/>
      <c r="P282" s="276"/>
      <c r="Q282" s="276"/>
      <c r="R282" s="276"/>
      <c r="S282" s="276"/>
      <c r="T282" s="276"/>
      <c r="U282" s="276"/>
      <c r="V282" s="276"/>
      <c r="W282" s="276"/>
      <c r="X282" s="276"/>
    </row>
    <row r="283" spans="1:24" ht="12.75" customHeight="1" x14ac:dyDescent="0.2">
      <c r="A283" s="307" t="s">
        <v>2339</v>
      </c>
      <c r="B283" s="308" t="s">
        <v>2340</v>
      </c>
      <c r="C283" s="309" t="s">
        <v>2339</v>
      </c>
      <c r="D283" s="310"/>
      <c r="E283" s="310"/>
      <c r="F283" s="311" t="str">
        <f t="shared" si="37"/>
        <v>-</v>
      </c>
      <c r="G283" s="305" t="s">
        <v>2922</v>
      </c>
      <c r="H283" s="276"/>
      <c r="I283" s="276"/>
      <c r="J283" s="276"/>
      <c r="K283" s="276"/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</row>
    <row r="284" spans="1:24" ht="24" x14ac:dyDescent="0.2">
      <c r="A284" s="307" t="s">
        <v>2341</v>
      </c>
      <c r="B284" s="308" t="s">
        <v>2342</v>
      </c>
      <c r="C284" s="309" t="s">
        <v>2341</v>
      </c>
      <c r="D284" s="301">
        <f>SUM(D285:D292)</f>
        <v>0</v>
      </c>
      <c r="E284" s="301">
        <f>SUM(E285:E292)</f>
        <v>0</v>
      </c>
      <c r="F284" s="302" t="str">
        <f t="shared" si="37"/>
        <v>-</v>
      </c>
      <c r="G284" s="305" t="s">
        <v>3011</v>
      </c>
      <c r="H284" s="276"/>
      <c r="I284" s="276"/>
      <c r="J284" s="276"/>
      <c r="K284" s="276"/>
      <c r="L284" s="276"/>
      <c r="M284" s="276"/>
      <c r="N284" s="276"/>
      <c r="O284" s="276"/>
      <c r="P284" s="276"/>
      <c r="Q284" s="276"/>
      <c r="R284" s="276"/>
      <c r="S284" s="276"/>
      <c r="T284" s="276"/>
      <c r="U284" s="276"/>
      <c r="V284" s="276"/>
      <c r="W284" s="276"/>
      <c r="X284" s="276"/>
    </row>
    <row r="285" spans="1:24" ht="12.75" customHeight="1" x14ac:dyDescent="0.2">
      <c r="A285" s="307" t="s">
        <v>2343</v>
      </c>
      <c r="B285" s="308" t="s">
        <v>2344</v>
      </c>
      <c r="C285" s="309" t="s">
        <v>2343</v>
      </c>
      <c r="D285" s="310"/>
      <c r="E285" s="310"/>
      <c r="F285" s="311" t="str">
        <f t="shared" si="37"/>
        <v>-</v>
      </c>
      <c r="G285" s="305" t="s">
        <v>2922</v>
      </c>
      <c r="H285" s="276"/>
      <c r="I285" s="276"/>
      <c r="J285" s="276"/>
      <c r="K285" s="276"/>
      <c r="L285" s="276"/>
      <c r="M285" s="276"/>
      <c r="N285" s="276"/>
      <c r="O285" s="276"/>
      <c r="P285" s="276"/>
      <c r="Q285" s="276"/>
      <c r="R285" s="276"/>
      <c r="S285" s="276"/>
      <c r="T285" s="276"/>
      <c r="U285" s="276"/>
      <c r="V285" s="276"/>
      <c r="W285" s="276"/>
      <c r="X285" s="276"/>
    </row>
    <row r="286" spans="1:24" ht="12.75" customHeight="1" x14ac:dyDescent="0.2">
      <c r="A286" s="307" t="s">
        <v>2345</v>
      </c>
      <c r="B286" s="308" t="s">
        <v>2346</v>
      </c>
      <c r="C286" s="309" t="s">
        <v>2345</v>
      </c>
      <c r="D286" s="310"/>
      <c r="E286" s="310"/>
      <c r="F286" s="311" t="str">
        <f t="shared" si="37"/>
        <v>-</v>
      </c>
      <c r="G286" s="305" t="s">
        <v>2922</v>
      </c>
      <c r="H286" s="276"/>
      <c r="I286" s="276"/>
      <c r="J286" s="276"/>
      <c r="K286" s="276"/>
      <c r="L286" s="276"/>
      <c r="M286" s="276"/>
      <c r="N286" s="276"/>
      <c r="O286" s="276"/>
      <c r="P286" s="276"/>
      <c r="Q286" s="276"/>
      <c r="R286" s="276"/>
      <c r="S286" s="276"/>
      <c r="T286" s="276"/>
      <c r="U286" s="276"/>
      <c r="V286" s="276"/>
      <c r="W286" s="276"/>
      <c r="X286" s="276"/>
    </row>
    <row r="287" spans="1:24" ht="12.75" customHeight="1" x14ac:dyDescent="0.2">
      <c r="A287" s="307" t="s">
        <v>2347</v>
      </c>
      <c r="B287" s="308" t="s">
        <v>2348</v>
      </c>
      <c r="C287" s="309" t="s">
        <v>2347</v>
      </c>
      <c r="D287" s="310"/>
      <c r="E287" s="310"/>
      <c r="F287" s="311" t="str">
        <f t="shared" si="37"/>
        <v>-</v>
      </c>
      <c r="G287" s="305" t="s">
        <v>2922</v>
      </c>
      <c r="H287" s="276"/>
      <c r="I287" s="276"/>
      <c r="J287" s="276"/>
      <c r="K287" s="276"/>
      <c r="L287" s="276"/>
      <c r="M287" s="276"/>
      <c r="N287" s="276"/>
      <c r="O287" s="276"/>
      <c r="P287" s="276"/>
      <c r="Q287" s="276"/>
      <c r="R287" s="276"/>
      <c r="S287" s="276"/>
      <c r="T287" s="276"/>
      <c r="U287" s="276"/>
      <c r="V287" s="276"/>
      <c r="W287" s="276"/>
      <c r="X287" s="276"/>
    </row>
    <row r="288" spans="1:24" ht="12.75" customHeight="1" x14ac:dyDescent="0.2">
      <c r="A288" s="307" t="s">
        <v>2349</v>
      </c>
      <c r="B288" s="308" t="s">
        <v>2350</v>
      </c>
      <c r="C288" s="309" t="s">
        <v>2349</v>
      </c>
      <c r="D288" s="310"/>
      <c r="E288" s="310"/>
      <c r="F288" s="311" t="str">
        <f t="shared" si="37"/>
        <v>-</v>
      </c>
      <c r="G288" s="305" t="s">
        <v>2922</v>
      </c>
      <c r="H288" s="276"/>
      <c r="I288" s="276"/>
      <c r="J288" s="276"/>
      <c r="K288" s="276"/>
      <c r="L288" s="276"/>
      <c r="M288" s="276"/>
      <c r="N288" s="276"/>
      <c r="O288" s="276"/>
      <c r="P288" s="276"/>
      <c r="Q288" s="276"/>
      <c r="R288" s="276"/>
      <c r="S288" s="276"/>
      <c r="T288" s="276"/>
      <c r="U288" s="276"/>
      <c r="V288" s="276"/>
      <c r="W288" s="276"/>
      <c r="X288" s="276"/>
    </row>
    <row r="289" spans="1:24" ht="12.75" customHeight="1" x14ac:dyDescent="0.2">
      <c r="A289" s="307" t="s">
        <v>2351</v>
      </c>
      <c r="B289" s="308" t="s">
        <v>2352</v>
      </c>
      <c r="C289" s="309" t="s">
        <v>2351</v>
      </c>
      <c r="D289" s="310"/>
      <c r="E289" s="310"/>
      <c r="F289" s="311" t="str">
        <f t="shared" si="37"/>
        <v>-</v>
      </c>
      <c r="G289" s="305" t="s">
        <v>2922</v>
      </c>
      <c r="H289" s="276"/>
      <c r="I289" s="276"/>
      <c r="J289" s="276"/>
      <c r="K289" s="276"/>
      <c r="L289" s="276"/>
      <c r="M289" s="276"/>
      <c r="N289" s="276"/>
      <c r="O289" s="276"/>
      <c r="P289" s="276"/>
      <c r="Q289" s="276"/>
      <c r="R289" s="276"/>
      <c r="S289" s="276"/>
      <c r="T289" s="276"/>
      <c r="U289" s="276"/>
      <c r="V289" s="276"/>
      <c r="W289" s="276"/>
      <c r="X289" s="276"/>
    </row>
    <row r="290" spans="1:24" ht="12.75" customHeight="1" x14ac:dyDescent="0.2">
      <c r="A290" s="307" t="s">
        <v>2353</v>
      </c>
      <c r="B290" s="308" t="s">
        <v>2354</v>
      </c>
      <c r="C290" s="309" t="s">
        <v>2353</v>
      </c>
      <c r="D290" s="310"/>
      <c r="E290" s="310"/>
      <c r="F290" s="311" t="str">
        <f t="shared" si="37"/>
        <v>-</v>
      </c>
      <c r="G290" s="305" t="s">
        <v>2922</v>
      </c>
      <c r="H290" s="276"/>
      <c r="I290" s="276"/>
      <c r="J290" s="276"/>
      <c r="K290" s="276"/>
      <c r="L290" s="276"/>
      <c r="M290" s="276"/>
      <c r="N290" s="276"/>
      <c r="O290" s="276"/>
      <c r="P290" s="276"/>
      <c r="Q290" s="276"/>
      <c r="R290" s="276"/>
      <c r="S290" s="276"/>
      <c r="T290" s="276"/>
      <c r="U290" s="276"/>
      <c r="V290" s="276"/>
      <c r="W290" s="276"/>
      <c r="X290" s="276"/>
    </row>
    <row r="291" spans="1:24" ht="24" x14ac:dyDescent="0.2">
      <c r="A291" s="307" t="s">
        <v>2355</v>
      </c>
      <c r="B291" s="308" t="s">
        <v>2356</v>
      </c>
      <c r="C291" s="309" t="s">
        <v>2355</v>
      </c>
      <c r="D291" s="310"/>
      <c r="E291" s="310"/>
      <c r="F291" s="311" t="str">
        <f t="shared" si="37"/>
        <v>-</v>
      </c>
      <c r="G291" s="305" t="s">
        <v>2922</v>
      </c>
      <c r="H291" s="276"/>
      <c r="I291" s="276"/>
      <c r="J291" s="276"/>
      <c r="K291" s="276"/>
      <c r="L291" s="276"/>
      <c r="M291" s="276"/>
      <c r="N291" s="276"/>
      <c r="O291" s="276"/>
      <c r="P291" s="276"/>
      <c r="Q291" s="276"/>
      <c r="R291" s="276"/>
      <c r="S291" s="276"/>
      <c r="T291" s="276"/>
      <c r="U291" s="276"/>
      <c r="V291" s="276"/>
      <c r="W291" s="276"/>
      <c r="X291" s="276"/>
    </row>
    <row r="292" spans="1:24" ht="12.75" customHeight="1" x14ac:dyDescent="0.2">
      <c r="A292" s="307" t="s">
        <v>2357</v>
      </c>
      <c r="B292" s="308" t="s">
        <v>2358</v>
      </c>
      <c r="C292" s="309" t="s">
        <v>2357</v>
      </c>
      <c r="D292" s="310"/>
      <c r="E292" s="310"/>
      <c r="F292" s="311" t="str">
        <f t="shared" si="37"/>
        <v>-</v>
      </c>
      <c r="G292" s="305" t="s">
        <v>2922</v>
      </c>
      <c r="H292" s="276"/>
      <c r="I292" s="276"/>
      <c r="J292" s="276"/>
      <c r="K292" s="276"/>
      <c r="L292" s="276"/>
      <c r="M292" s="276"/>
      <c r="N292" s="276"/>
      <c r="O292" s="276"/>
      <c r="P292" s="276"/>
      <c r="Q292" s="276"/>
      <c r="R292" s="276"/>
      <c r="S292" s="276"/>
      <c r="T292" s="276"/>
      <c r="U292" s="276"/>
      <c r="V292" s="276"/>
      <c r="W292" s="276"/>
      <c r="X292" s="276"/>
    </row>
    <row r="293" spans="1:24" ht="12.75" customHeight="1" x14ac:dyDescent="0.2">
      <c r="A293" s="307" t="s">
        <v>2359</v>
      </c>
      <c r="B293" s="308" t="s">
        <v>2360</v>
      </c>
      <c r="C293" s="309" t="s">
        <v>2359</v>
      </c>
      <c r="D293" s="310"/>
      <c r="E293" s="310"/>
      <c r="F293" s="311" t="str">
        <f t="shared" si="37"/>
        <v>-</v>
      </c>
      <c r="G293" s="305" t="s">
        <v>2922</v>
      </c>
      <c r="H293" s="276"/>
      <c r="I293" s="276"/>
      <c r="J293" s="276"/>
      <c r="K293" s="276"/>
      <c r="L293" s="276"/>
      <c r="M293" s="276"/>
      <c r="N293" s="276"/>
      <c r="O293" s="276"/>
      <c r="P293" s="276"/>
      <c r="Q293" s="276"/>
      <c r="R293" s="276"/>
      <c r="S293" s="276"/>
      <c r="T293" s="276"/>
      <c r="U293" s="276"/>
      <c r="V293" s="276"/>
      <c r="W293" s="276"/>
      <c r="X293" s="276"/>
    </row>
    <row r="294" spans="1:24" ht="24" x14ac:dyDescent="0.2">
      <c r="A294" s="307" t="s">
        <v>2361</v>
      </c>
      <c r="B294" s="308" t="s">
        <v>2362</v>
      </c>
      <c r="C294" s="309" t="s">
        <v>2361</v>
      </c>
      <c r="D294" s="310"/>
      <c r="E294" s="310"/>
      <c r="F294" s="311" t="str">
        <f t="shared" si="37"/>
        <v>-</v>
      </c>
      <c r="G294" s="305" t="s">
        <v>2922</v>
      </c>
      <c r="H294" s="276"/>
      <c r="I294" s="276"/>
      <c r="J294" s="276"/>
      <c r="K294" s="276"/>
      <c r="L294" s="276"/>
      <c r="M294" s="276"/>
      <c r="N294" s="276"/>
      <c r="O294" s="276"/>
      <c r="P294" s="276"/>
      <c r="Q294" s="276"/>
      <c r="R294" s="276"/>
      <c r="S294" s="276"/>
      <c r="T294" s="276"/>
      <c r="U294" s="276"/>
      <c r="V294" s="276"/>
      <c r="W294" s="276"/>
      <c r="X294" s="276"/>
    </row>
    <row r="295" spans="1:24" ht="12.75" customHeight="1" x14ac:dyDescent="0.2">
      <c r="A295" s="307" t="s">
        <v>2363</v>
      </c>
      <c r="B295" s="308" t="s">
        <v>2364</v>
      </c>
      <c r="C295" s="309" t="s">
        <v>2363</v>
      </c>
      <c r="D295" s="310"/>
      <c r="E295" s="310"/>
      <c r="F295" s="311" t="str">
        <f t="shared" si="37"/>
        <v>-</v>
      </c>
      <c r="G295" s="305" t="s">
        <v>2922</v>
      </c>
      <c r="H295" s="276"/>
      <c r="I295" s="276"/>
      <c r="J295" s="276"/>
      <c r="K295" s="276"/>
      <c r="L295" s="276"/>
      <c r="M295" s="276"/>
      <c r="N295" s="276"/>
      <c r="O295" s="276"/>
      <c r="P295" s="276"/>
      <c r="Q295" s="276"/>
      <c r="R295" s="276"/>
      <c r="S295" s="276"/>
      <c r="T295" s="276"/>
      <c r="U295" s="276"/>
      <c r="V295" s="276"/>
      <c r="W295" s="276"/>
      <c r="X295" s="276"/>
    </row>
    <row r="296" spans="1:24" ht="12.75" customHeight="1" x14ac:dyDescent="0.2">
      <c r="A296" s="307" t="s">
        <v>2365</v>
      </c>
      <c r="B296" s="308" t="s">
        <v>2366</v>
      </c>
      <c r="C296" s="309" t="s">
        <v>2365</v>
      </c>
      <c r="D296" s="310"/>
      <c r="E296" s="310"/>
      <c r="F296" s="311" t="str">
        <f t="shared" si="37"/>
        <v>-</v>
      </c>
      <c r="G296" s="305" t="s">
        <v>2922</v>
      </c>
      <c r="H296" s="276"/>
      <c r="I296" s="276"/>
      <c r="J296" s="276"/>
      <c r="K296" s="276"/>
      <c r="L296" s="276"/>
      <c r="M296" s="276"/>
      <c r="N296" s="276"/>
      <c r="O296" s="276"/>
      <c r="P296" s="276"/>
      <c r="Q296" s="276"/>
      <c r="R296" s="276"/>
      <c r="S296" s="276"/>
      <c r="T296" s="276"/>
      <c r="U296" s="276"/>
      <c r="V296" s="276"/>
      <c r="W296" s="276"/>
      <c r="X296" s="276"/>
    </row>
    <row r="297" spans="1:24" ht="12.75" customHeight="1" x14ac:dyDescent="0.2">
      <c r="A297" s="307" t="s">
        <v>2367</v>
      </c>
      <c r="B297" s="308" t="s">
        <v>2368</v>
      </c>
      <c r="C297" s="309" t="s">
        <v>2367</v>
      </c>
      <c r="D297" s="310"/>
      <c r="E297" s="310"/>
      <c r="F297" s="311" t="str">
        <f t="shared" si="37"/>
        <v>-</v>
      </c>
      <c r="G297" s="305" t="s">
        <v>2922</v>
      </c>
      <c r="H297" s="276"/>
      <c r="I297" s="276"/>
      <c r="J297" s="276"/>
      <c r="K297" s="276"/>
      <c r="L297" s="276"/>
      <c r="M297" s="276"/>
      <c r="N297" s="276"/>
      <c r="O297" s="276"/>
      <c r="P297" s="276"/>
      <c r="Q297" s="276"/>
      <c r="R297" s="276"/>
      <c r="S297" s="276"/>
      <c r="T297" s="276"/>
      <c r="U297" s="276"/>
      <c r="V297" s="276"/>
      <c r="W297" s="276"/>
      <c r="X297" s="276"/>
    </row>
    <row r="298" spans="1:24" ht="12.75" customHeight="1" x14ac:dyDescent="0.2">
      <c r="A298" s="298" t="s">
        <v>781</v>
      </c>
      <c r="B298" s="299" t="s">
        <v>3012</v>
      </c>
      <c r="C298" s="300" t="s">
        <v>781</v>
      </c>
      <c r="D298" s="301">
        <f>SUM(D299:D302)</f>
        <v>0</v>
      </c>
      <c r="E298" s="301">
        <f>SUM(E299:E302)</f>
        <v>0</v>
      </c>
      <c r="F298" s="302" t="str">
        <f t="shared" si="37"/>
        <v>-</v>
      </c>
      <c r="G298" s="305" t="s">
        <v>3009</v>
      </c>
      <c r="H298" s="276"/>
      <c r="I298" s="276"/>
      <c r="J298" s="276"/>
      <c r="K298" s="276"/>
      <c r="L298" s="276"/>
      <c r="M298" s="276"/>
      <c r="N298" s="276"/>
      <c r="O298" s="276"/>
      <c r="P298" s="276"/>
      <c r="Q298" s="276"/>
      <c r="R298" s="276"/>
      <c r="S298" s="276"/>
      <c r="T298" s="276"/>
      <c r="U298" s="276"/>
      <c r="V298" s="276"/>
      <c r="W298" s="276"/>
      <c r="X298" s="276"/>
    </row>
    <row r="299" spans="1:24" ht="12.75" customHeight="1" x14ac:dyDescent="0.2">
      <c r="A299" s="307" t="s">
        <v>2369</v>
      </c>
      <c r="B299" s="308" t="s">
        <v>2370</v>
      </c>
      <c r="C299" s="309" t="s">
        <v>2369</v>
      </c>
      <c r="D299" s="310"/>
      <c r="E299" s="310"/>
      <c r="F299" s="311" t="str">
        <f t="shared" si="37"/>
        <v>-</v>
      </c>
      <c r="G299" s="305" t="s">
        <v>2922</v>
      </c>
      <c r="H299" s="276"/>
      <c r="I299" s="276"/>
      <c r="J299" s="276"/>
      <c r="K299" s="276"/>
      <c r="L299" s="276"/>
      <c r="M299" s="276"/>
      <c r="N299" s="276"/>
      <c r="O299" s="276"/>
      <c r="P299" s="276"/>
      <c r="Q299" s="276"/>
      <c r="R299" s="276"/>
      <c r="S299" s="276"/>
      <c r="T299" s="276"/>
      <c r="U299" s="276"/>
      <c r="V299" s="276"/>
      <c r="W299" s="276"/>
      <c r="X299" s="276"/>
    </row>
    <row r="300" spans="1:24" ht="12.75" customHeight="1" x14ac:dyDescent="0.2">
      <c r="A300" s="307" t="s">
        <v>2371</v>
      </c>
      <c r="B300" s="308" t="s">
        <v>2372</v>
      </c>
      <c r="C300" s="309" t="s">
        <v>2371</v>
      </c>
      <c r="D300" s="310"/>
      <c r="E300" s="310"/>
      <c r="F300" s="311" t="str">
        <f t="shared" si="37"/>
        <v>-</v>
      </c>
      <c r="G300" s="305" t="s">
        <v>2922</v>
      </c>
      <c r="H300" s="276"/>
      <c r="I300" s="276"/>
      <c r="J300" s="276"/>
      <c r="K300" s="276"/>
      <c r="L300" s="276"/>
      <c r="M300" s="276"/>
      <c r="N300" s="276"/>
      <c r="O300" s="276"/>
      <c r="P300" s="276"/>
      <c r="Q300" s="276"/>
      <c r="R300" s="276"/>
      <c r="S300" s="276"/>
      <c r="T300" s="276"/>
      <c r="U300" s="276"/>
      <c r="V300" s="276"/>
      <c r="W300" s="276"/>
      <c r="X300" s="276"/>
    </row>
    <row r="301" spans="1:24" ht="24" x14ac:dyDescent="0.2">
      <c r="A301" s="307" t="s">
        <v>2373</v>
      </c>
      <c r="B301" s="308" t="s">
        <v>2374</v>
      </c>
      <c r="C301" s="309" t="s">
        <v>2373</v>
      </c>
      <c r="D301" s="310"/>
      <c r="E301" s="310"/>
      <c r="F301" s="311" t="str">
        <f t="shared" si="37"/>
        <v>-</v>
      </c>
      <c r="G301" s="305" t="s">
        <v>2922</v>
      </c>
      <c r="H301" s="276"/>
      <c r="I301" s="276"/>
      <c r="J301" s="276"/>
      <c r="K301" s="276"/>
      <c r="L301" s="276"/>
      <c r="M301" s="276"/>
      <c r="N301" s="276"/>
      <c r="O301" s="276"/>
      <c r="P301" s="276"/>
      <c r="Q301" s="276"/>
      <c r="R301" s="276"/>
      <c r="S301" s="276"/>
      <c r="T301" s="276"/>
      <c r="U301" s="276"/>
      <c r="V301" s="276"/>
      <c r="W301" s="276"/>
      <c r="X301" s="276"/>
    </row>
    <row r="302" spans="1:24" ht="12.75" customHeight="1" x14ac:dyDescent="0.2">
      <c r="A302" s="307" t="s">
        <v>2375</v>
      </c>
      <c r="B302" s="308" t="s">
        <v>2376</v>
      </c>
      <c r="C302" s="309" t="s">
        <v>2375</v>
      </c>
      <c r="D302" s="310"/>
      <c r="E302" s="310"/>
      <c r="F302" s="311" t="str">
        <f t="shared" si="37"/>
        <v>-</v>
      </c>
      <c r="G302" s="305" t="s">
        <v>2922</v>
      </c>
      <c r="H302" s="276"/>
      <c r="I302" s="276"/>
      <c r="J302" s="276"/>
      <c r="K302" s="276"/>
      <c r="L302" s="276"/>
      <c r="M302" s="276"/>
      <c r="N302" s="276"/>
      <c r="O302" s="276"/>
      <c r="P302" s="276"/>
      <c r="Q302" s="276"/>
      <c r="R302" s="276"/>
      <c r="S302" s="276"/>
      <c r="T302" s="276"/>
      <c r="U302" s="276"/>
      <c r="V302" s="276"/>
      <c r="W302" s="276"/>
      <c r="X302" s="276"/>
    </row>
    <row r="303" spans="1:24" ht="12.75" customHeight="1" x14ac:dyDescent="0.2">
      <c r="A303" s="313" t="s">
        <v>3013</v>
      </c>
      <c r="B303" s="314" t="s">
        <v>3014</v>
      </c>
      <c r="C303" s="315" t="s">
        <v>3013</v>
      </c>
      <c r="D303" s="319"/>
      <c r="E303" s="319"/>
      <c r="F303" s="317" t="str">
        <f t="shared" si="37"/>
        <v>-</v>
      </c>
      <c r="G303" s="318" t="s">
        <v>2964</v>
      </c>
      <c r="H303" s="276"/>
      <c r="I303" s="276"/>
      <c r="J303" s="276"/>
      <c r="K303" s="276"/>
      <c r="L303" s="276"/>
      <c r="M303" s="276"/>
      <c r="N303" s="276"/>
      <c r="O303" s="276"/>
      <c r="P303" s="276"/>
      <c r="Q303" s="276"/>
      <c r="R303" s="276"/>
      <c r="S303" s="276"/>
      <c r="T303" s="276"/>
      <c r="U303" s="276"/>
      <c r="V303" s="276"/>
      <c r="W303" s="276"/>
      <c r="X303" s="276"/>
    </row>
    <row r="304" spans="1:24" ht="12.75" customHeight="1" x14ac:dyDescent="0.2">
      <c r="A304" s="298" t="s">
        <v>2377</v>
      </c>
      <c r="B304" s="299" t="s">
        <v>2378</v>
      </c>
      <c r="C304" s="300" t="s">
        <v>2377</v>
      </c>
      <c r="D304" s="301">
        <f t="shared" ref="D304:E304" si="38">+D305-D306</f>
        <v>0</v>
      </c>
      <c r="E304" s="301">
        <f t="shared" si="38"/>
        <v>0</v>
      </c>
      <c r="F304" s="302" t="str">
        <f t="shared" si="37"/>
        <v>-</v>
      </c>
      <c r="G304" s="276"/>
      <c r="H304" s="276"/>
      <c r="I304" s="276"/>
      <c r="J304" s="276"/>
      <c r="K304" s="276"/>
      <c r="L304" s="276"/>
      <c r="M304" s="276"/>
      <c r="N304" s="276"/>
      <c r="O304" s="276"/>
      <c r="P304" s="276"/>
      <c r="Q304" s="276"/>
      <c r="R304" s="276"/>
      <c r="S304" s="276"/>
      <c r="T304" s="276"/>
      <c r="U304" s="276"/>
      <c r="V304" s="276"/>
      <c r="W304" s="276"/>
      <c r="X304" s="276"/>
    </row>
    <row r="305" spans="1:24" ht="12.75" customHeight="1" x14ac:dyDescent="0.2">
      <c r="A305" s="298" t="s">
        <v>2379</v>
      </c>
      <c r="B305" s="299" t="s">
        <v>2380</v>
      </c>
      <c r="C305" s="300" t="s">
        <v>2379</v>
      </c>
      <c r="D305" s="301">
        <f t="shared" ref="D305:E305" si="39">D306</f>
        <v>0</v>
      </c>
      <c r="E305" s="301">
        <f t="shared" si="39"/>
        <v>0</v>
      </c>
      <c r="F305" s="302" t="str">
        <f t="shared" si="37"/>
        <v>-</v>
      </c>
      <c r="G305" s="276"/>
      <c r="H305" s="276"/>
      <c r="I305" s="276"/>
      <c r="J305" s="276"/>
      <c r="K305" s="276"/>
      <c r="L305" s="276"/>
      <c r="M305" s="276"/>
      <c r="N305" s="276"/>
      <c r="O305" s="276"/>
      <c r="P305" s="276"/>
      <c r="Q305" s="276"/>
      <c r="R305" s="276"/>
      <c r="S305" s="276"/>
      <c r="T305" s="276"/>
      <c r="U305" s="276"/>
      <c r="V305" s="276"/>
      <c r="W305" s="276"/>
      <c r="X305" s="276"/>
    </row>
    <row r="306" spans="1:24" ht="12.75" customHeight="1" x14ac:dyDescent="0.2">
      <c r="A306" s="326" t="s">
        <v>2381</v>
      </c>
      <c r="B306" s="327" t="s">
        <v>2382</v>
      </c>
      <c r="C306" s="328" t="s">
        <v>2381</v>
      </c>
      <c r="D306" s="329"/>
      <c r="E306" s="329"/>
      <c r="F306" s="330" t="str">
        <f t="shared" si="37"/>
        <v>-</v>
      </c>
      <c r="G306" s="276"/>
      <c r="H306" s="276"/>
      <c r="I306" s="276"/>
      <c r="J306" s="276"/>
      <c r="K306" s="276"/>
      <c r="L306" s="276"/>
      <c r="M306" s="276"/>
      <c r="N306" s="276"/>
      <c r="O306" s="276"/>
      <c r="P306" s="276"/>
      <c r="Q306" s="276"/>
      <c r="R306" s="276"/>
      <c r="S306" s="276"/>
      <c r="T306" s="276"/>
      <c r="U306" s="276"/>
      <c r="V306" s="276"/>
      <c r="W306" s="276"/>
      <c r="X306" s="276"/>
    </row>
    <row r="307" spans="1:24" ht="20.100000000000001" customHeight="1" x14ac:dyDescent="0.2">
      <c r="A307" s="480" t="s">
        <v>1214</v>
      </c>
      <c r="B307" s="465"/>
      <c r="C307" s="331"/>
      <c r="D307" s="332"/>
      <c r="E307" s="333"/>
      <c r="F307" s="334"/>
      <c r="G307" s="276"/>
      <c r="H307" s="276"/>
      <c r="I307" s="276"/>
      <c r="J307" s="276"/>
      <c r="K307" s="276"/>
      <c r="L307" s="276"/>
      <c r="M307" s="276"/>
      <c r="N307" s="276"/>
      <c r="O307" s="276"/>
      <c r="P307" s="276"/>
      <c r="Q307" s="276"/>
      <c r="R307" s="276"/>
      <c r="S307" s="276"/>
      <c r="T307" s="276"/>
      <c r="U307" s="276"/>
      <c r="V307" s="276"/>
      <c r="W307" s="276"/>
      <c r="X307" s="276"/>
    </row>
    <row r="308" spans="1:24" ht="12.75" customHeight="1" x14ac:dyDescent="0.2">
      <c r="A308" s="298" t="s">
        <v>2383</v>
      </c>
      <c r="B308" s="299" t="s">
        <v>2384</v>
      </c>
      <c r="C308" s="300" t="s">
        <v>2385</v>
      </c>
      <c r="D308" s="303"/>
      <c r="E308" s="303"/>
      <c r="F308" s="302" t="str">
        <f t="shared" ref="F308:F380" si="40">IF(D308&gt;0,IF(E308/D308&gt;=100,"&gt;&gt;100",E308/D308*100),"-")</f>
        <v>-</v>
      </c>
      <c r="G308" s="276"/>
      <c r="H308" s="276"/>
      <c r="I308" s="276"/>
      <c r="J308" s="276"/>
      <c r="K308" s="276"/>
      <c r="L308" s="276"/>
      <c r="M308" s="276"/>
      <c r="N308" s="276"/>
      <c r="O308" s="276"/>
      <c r="P308" s="276"/>
      <c r="Q308" s="276"/>
      <c r="R308" s="276"/>
      <c r="S308" s="276"/>
      <c r="T308" s="276"/>
      <c r="U308" s="276"/>
      <c r="V308" s="276"/>
      <c r="W308" s="276"/>
      <c r="X308" s="276"/>
    </row>
    <row r="309" spans="1:24" ht="12.75" customHeight="1" x14ac:dyDescent="0.2">
      <c r="A309" s="298" t="s">
        <v>2383</v>
      </c>
      <c r="B309" s="299" t="s">
        <v>2386</v>
      </c>
      <c r="C309" s="300" t="s">
        <v>2387</v>
      </c>
      <c r="D309" s="303"/>
      <c r="E309" s="303"/>
      <c r="F309" s="302" t="str">
        <f t="shared" si="40"/>
        <v>-</v>
      </c>
      <c r="G309" s="276"/>
      <c r="H309" s="276"/>
      <c r="I309" s="276"/>
      <c r="J309" s="276"/>
      <c r="K309" s="276"/>
      <c r="L309" s="276"/>
      <c r="M309" s="276"/>
      <c r="N309" s="276"/>
      <c r="O309" s="276"/>
      <c r="P309" s="276"/>
      <c r="Q309" s="276"/>
      <c r="R309" s="276"/>
      <c r="S309" s="276"/>
      <c r="T309" s="276"/>
      <c r="U309" s="276"/>
      <c r="V309" s="276"/>
      <c r="W309" s="276"/>
      <c r="X309" s="276"/>
    </row>
    <row r="310" spans="1:24" ht="12.75" customHeight="1" x14ac:dyDescent="0.2">
      <c r="A310" s="298" t="s">
        <v>2388</v>
      </c>
      <c r="B310" s="299" t="s">
        <v>2389</v>
      </c>
      <c r="C310" s="300" t="s">
        <v>2390</v>
      </c>
      <c r="D310" s="303"/>
      <c r="E310" s="303"/>
      <c r="F310" s="302" t="str">
        <f t="shared" si="40"/>
        <v>-</v>
      </c>
      <c r="G310" s="276"/>
      <c r="H310" s="276"/>
      <c r="I310" s="276"/>
      <c r="J310" s="27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6"/>
      <c r="U310" s="276"/>
      <c r="V310" s="276"/>
      <c r="W310" s="276"/>
      <c r="X310" s="276"/>
    </row>
    <row r="311" spans="1:24" ht="12.75" customHeight="1" x14ac:dyDescent="0.2">
      <c r="A311" s="298" t="s">
        <v>2388</v>
      </c>
      <c r="B311" s="299" t="s">
        <v>2391</v>
      </c>
      <c r="C311" s="300" t="s">
        <v>2392</v>
      </c>
      <c r="D311" s="303"/>
      <c r="E311" s="303"/>
      <c r="F311" s="302" t="str">
        <f t="shared" si="40"/>
        <v>-</v>
      </c>
      <c r="G311" s="276"/>
      <c r="H311" s="276"/>
      <c r="I311" s="276"/>
      <c r="J311" s="276"/>
      <c r="K311" s="276"/>
      <c r="L311" s="276"/>
      <c r="M311" s="276"/>
      <c r="N311" s="276"/>
      <c r="O311" s="276"/>
      <c r="P311" s="276"/>
      <c r="Q311" s="276"/>
      <c r="R311" s="276"/>
      <c r="S311" s="276"/>
      <c r="T311" s="276"/>
      <c r="U311" s="276"/>
      <c r="V311" s="276"/>
      <c r="W311" s="276"/>
      <c r="X311" s="276"/>
    </row>
    <row r="312" spans="1:24" ht="12.75" customHeight="1" x14ac:dyDescent="0.2">
      <c r="A312" s="307" t="s">
        <v>2388</v>
      </c>
      <c r="B312" s="308" t="s">
        <v>2393</v>
      </c>
      <c r="C312" s="309" t="s">
        <v>2394</v>
      </c>
      <c r="D312" s="310"/>
      <c r="E312" s="310"/>
      <c r="F312" s="302" t="str">
        <f t="shared" si="40"/>
        <v>-</v>
      </c>
      <c r="G312" s="305" t="s">
        <v>2922</v>
      </c>
      <c r="H312" s="276"/>
      <c r="I312" s="276"/>
      <c r="J312" s="276"/>
      <c r="K312" s="276"/>
      <c r="L312" s="276"/>
      <c r="M312" s="276"/>
      <c r="N312" s="276"/>
      <c r="O312" s="276"/>
      <c r="P312" s="276"/>
      <c r="Q312" s="276"/>
      <c r="R312" s="276"/>
      <c r="S312" s="276"/>
      <c r="T312" s="276"/>
      <c r="U312" s="276"/>
      <c r="V312" s="276"/>
      <c r="W312" s="276"/>
      <c r="X312" s="276"/>
    </row>
    <row r="313" spans="1:24" ht="12.75" customHeight="1" x14ac:dyDescent="0.2">
      <c r="A313" s="298" t="s">
        <v>2395</v>
      </c>
      <c r="B313" s="299" t="s">
        <v>2396</v>
      </c>
      <c r="C313" s="300" t="s">
        <v>2397</v>
      </c>
      <c r="D313" s="303"/>
      <c r="E313" s="303"/>
      <c r="F313" s="302" t="str">
        <f t="shared" si="40"/>
        <v>-</v>
      </c>
      <c r="G313" s="276"/>
      <c r="H313" s="276"/>
      <c r="I313" s="276"/>
      <c r="J313" s="276"/>
      <c r="K313" s="276"/>
      <c r="L313" s="276"/>
      <c r="M313" s="276"/>
      <c r="N313" s="276"/>
      <c r="O313" s="276"/>
      <c r="P313" s="276"/>
      <c r="Q313" s="276"/>
      <c r="R313" s="276"/>
      <c r="S313" s="276"/>
      <c r="T313" s="276"/>
      <c r="U313" s="276"/>
      <c r="V313" s="276"/>
      <c r="W313" s="276"/>
      <c r="X313" s="276"/>
    </row>
    <row r="314" spans="1:24" ht="12.75" customHeight="1" x14ac:dyDescent="0.2">
      <c r="A314" s="298" t="s">
        <v>2395</v>
      </c>
      <c r="B314" s="299" t="s">
        <v>2398</v>
      </c>
      <c r="C314" s="300" t="s">
        <v>2399</v>
      </c>
      <c r="D314" s="303"/>
      <c r="E314" s="303"/>
      <c r="F314" s="302" t="str">
        <f t="shared" si="40"/>
        <v>-</v>
      </c>
      <c r="G314" s="276"/>
      <c r="H314" s="276"/>
      <c r="I314" s="276"/>
      <c r="J314" s="276"/>
      <c r="K314" s="276"/>
      <c r="L314" s="276"/>
      <c r="M314" s="276"/>
      <c r="N314" s="276"/>
      <c r="O314" s="276"/>
      <c r="P314" s="276"/>
      <c r="Q314" s="276"/>
      <c r="R314" s="276"/>
      <c r="S314" s="276"/>
      <c r="T314" s="276"/>
      <c r="U314" s="276"/>
      <c r="V314" s="276"/>
      <c r="W314" s="276"/>
      <c r="X314" s="276"/>
    </row>
    <row r="315" spans="1:24" ht="24" x14ac:dyDescent="0.2">
      <c r="A315" s="307" t="s">
        <v>2395</v>
      </c>
      <c r="B315" s="308" t="s">
        <v>2400</v>
      </c>
      <c r="C315" s="309" t="s">
        <v>2401</v>
      </c>
      <c r="D315" s="310"/>
      <c r="E315" s="310"/>
      <c r="F315" s="302" t="str">
        <f t="shared" si="40"/>
        <v>-</v>
      </c>
      <c r="G315" s="305" t="s">
        <v>2922</v>
      </c>
      <c r="H315" s="276"/>
      <c r="I315" s="276"/>
      <c r="J315" s="276"/>
      <c r="K315" s="276"/>
      <c r="L315" s="276"/>
      <c r="M315" s="276"/>
      <c r="N315" s="276"/>
      <c r="O315" s="276"/>
      <c r="P315" s="276"/>
      <c r="Q315" s="276"/>
      <c r="R315" s="276"/>
      <c r="S315" s="276"/>
      <c r="T315" s="276"/>
      <c r="U315" s="276"/>
      <c r="V315" s="276"/>
      <c r="W315" s="276"/>
      <c r="X315" s="276"/>
    </row>
    <row r="316" spans="1:24" ht="12.75" customHeight="1" x14ac:dyDescent="0.2">
      <c r="A316" s="298" t="s">
        <v>2402</v>
      </c>
      <c r="B316" s="299" t="s">
        <v>2403</v>
      </c>
      <c r="C316" s="300" t="s">
        <v>2402</v>
      </c>
      <c r="D316" s="303"/>
      <c r="E316" s="303"/>
      <c r="F316" s="302" t="str">
        <f t="shared" si="40"/>
        <v>-</v>
      </c>
      <c r="G316" s="276"/>
      <c r="H316" s="276"/>
      <c r="I316" s="276"/>
      <c r="J316" s="276"/>
      <c r="K316" s="276"/>
      <c r="L316" s="276"/>
      <c r="M316" s="276"/>
      <c r="N316" s="276"/>
      <c r="O316" s="276"/>
      <c r="P316" s="276"/>
      <c r="Q316" s="276"/>
      <c r="R316" s="276"/>
      <c r="S316" s="276"/>
      <c r="T316" s="276"/>
      <c r="U316" s="276"/>
      <c r="V316" s="276"/>
      <c r="W316" s="276"/>
      <c r="X316" s="276"/>
    </row>
    <row r="317" spans="1:24" ht="12.75" customHeight="1" x14ac:dyDescent="0.2">
      <c r="A317" s="298" t="s">
        <v>2404</v>
      </c>
      <c r="B317" s="299" t="s">
        <v>2405</v>
      </c>
      <c r="C317" s="300" t="s">
        <v>2404</v>
      </c>
      <c r="D317" s="303"/>
      <c r="E317" s="303"/>
      <c r="F317" s="302" t="str">
        <f t="shared" si="40"/>
        <v>-</v>
      </c>
      <c r="G317" s="276"/>
      <c r="H317" s="276"/>
      <c r="I317" s="276"/>
      <c r="J317" s="276"/>
      <c r="K317" s="276"/>
      <c r="L317" s="276"/>
      <c r="M317" s="276"/>
      <c r="N317" s="276"/>
      <c r="O317" s="276"/>
      <c r="P317" s="276"/>
      <c r="Q317" s="276"/>
      <c r="R317" s="276"/>
      <c r="S317" s="276"/>
      <c r="T317" s="276"/>
      <c r="U317" s="276"/>
      <c r="V317" s="276"/>
      <c r="W317" s="276"/>
      <c r="X317" s="276"/>
    </row>
    <row r="318" spans="1:24" ht="24" x14ac:dyDescent="0.2">
      <c r="A318" s="298" t="s">
        <v>2406</v>
      </c>
      <c r="B318" s="299" t="s">
        <v>3015</v>
      </c>
      <c r="C318" s="300" t="s">
        <v>2406</v>
      </c>
      <c r="D318" s="303"/>
      <c r="E318" s="303"/>
      <c r="F318" s="302" t="str">
        <f t="shared" si="40"/>
        <v>-</v>
      </c>
      <c r="G318" s="305" t="s">
        <v>2970</v>
      </c>
      <c r="H318" s="276"/>
      <c r="I318" s="276"/>
      <c r="J318" s="276"/>
      <c r="K318" s="276"/>
      <c r="L318" s="276"/>
      <c r="M318" s="276"/>
      <c r="N318" s="276"/>
      <c r="O318" s="276"/>
      <c r="P318" s="276"/>
      <c r="Q318" s="276"/>
      <c r="R318" s="276"/>
      <c r="S318" s="276"/>
      <c r="T318" s="276"/>
      <c r="U318" s="276"/>
      <c r="V318" s="276"/>
      <c r="W318" s="276"/>
      <c r="X318" s="276"/>
    </row>
    <row r="319" spans="1:24" ht="12.75" customHeight="1" x14ac:dyDescent="0.2">
      <c r="A319" s="298" t="s">
        <v>2407</v>
      </c>
      <c r="B319" s="299" t="s">
        <v>2408</v>
      </c>
      <c r="C319" s="300" t="s">
        <v>2407</v>
      </c>
      <c r="D319" s="303"/>
      <c r="E319" s="303"/>
      <c r="F319" s="302" t="str">
        <f t="shared" si="40"/>
        <v>-</v>
      </c>
      <c r="G319" s="276"/>
      <c r="H319" s="276"/>
      <c r="I319" s="276"/>
      <c r="J319" s="276"/>
      <c r="K319" s="276"/>
      <c r="L319" s="276"/>
      <c r="M319" s="276"/>
      <c r="N319" s="276"/>
      <c r="O319" s="276"/>
      <c r="P319" s="276"/>
      <c r="Q319" s="276"/>
      <c r="R319" s="276"/>
      <c r="S319" s="276"/>
      <c r="T319" s="276"/>
      <c r="U319" s="276"/>
      <c r="V319" s="276"/>
      <c r="W319" s="276"/>
      <c r="X319" s="276"/>
    </row>
    <row r="320" spans="1:24" ht="12.75" customHeight="1" x14ac:dyDescent="0.2">
      <c r="A320" s="298" t="s">
        <v>2409</v>
      </c>
      <c r="B320" s="299" t="s">
        <v>2410</v>
      </c>
      <c r="C320" s="300" t="s">
        <v>2409</v>
      </c>
      <c r="D320" s="303"/>
      <c r="E320" s="303"/>
      <c r="F320" s="302" t="str">
        <f t="shared" si="40"/>
        <v>-</v>
      </c>
      <c r="G320" s="276"/>
      <c r="H320" s="276"/>
      <c r="I320" s="276"/>
      <c r="J320" s="276"/>
      <c r="K320" s="276"/>
      <c r="L320" s="276"/>
      <c r="M320" s="276"/>
      <c r="N320" s="276"/>
      <c r="O320" s="276"/>
      <c r="P320" s="276"/>
      <c r="Q320" s="276"/>
      <c r="R320" s="276"/>
      <c r="S320" s="276"/>
      <c r="T320" s="276"/>
      <c r="U320" s="276"/>
      <c r="V320" s="276"/>
      <c r="W320" s="276"/>
      <c r="X320" s="276"/>
    </row>
    <row r="321" spans="1:24" ht="24" x14ac:dyDescent="0.2">
      <c r="A321" s="298" t="s">
        <v>2411</v>
      </c>
      <c r="B321" s="299" t="s">
        <v>2412</v>
      </c>
      <c r="C321" s="300" t="s">
        <v>2411</v>
      </c>
      <c r="D321" s="303"/>
      <c r="E321" s="303"/>
      <c r="F321" s="302" t="str">
        <f t="shared" si="40"/>
        <v>-</v>
      </c>
      <c r="G321" s="276"/>
      <c r="H321" s="276"/>
      <c r="I321" s="276"/>
      <c r="J321" s="276"/>
      <c r="K321" s="276"/>
      <c r="L321" s="276"/>
      <c r="M321" s="276"/>
      <c r="N321" s="276"/>
      <c r="O321" s="276"/>
      <c r="P321" s="276"/>
      <c r="Q321" s="276"/>
      <c r="R321" s="276"/>
      <c r="S321" s="276"/>
      <c r="T321" s="276"/>
      <c r="U321" s="276"/>
      <c r="V321" s="276"/>
      <c r="W321" s="276"/>
      <c r="X321" s="276"/>
    </row>
    <row r="322" spans="1:24" ht="24" x14ac:dyDescent="0.2">
      <c r="A322" s="307" t="s">
        <v>2413</v>
      </c>
      <c r="B322" s="308" t="s">
        <v>2414</v>
      </c>
      <c r="C322" s="309" t="s">
        <v>2413</v>
      </c>
      <c r="D322" s="310"/>
      <c r="E322" s="310"/>
      <c r="F322" s="302" t="str">
        <f t="shared" si="40"/>
        <v>-</v>
      </c>
      <c r="G322" s="305" t="s">
        <v>2922</v>
      </c>
      <c r="H322" s="276"/>
      <c r="I322" s="276"/>
      <c r="J322" s="276"/>
      <c r="K322" s="276"/>
      <c r="L322" s="276"/>
      <c r="M322" s="276"/>
      <c r="N322" s="276"/>
      <c r="O322" s="276"/>
      <c r="P322" s="276"/>
      <c r="Q322" s="276"/>
      <c r="R322" s="276"/>
      <c r="S322" s="276"/>
      <c r="T322" s="276"/>
      <c r="U322" s="276"/>
      <c r="V322" s="276"/>
      <c r="W322" s="276"/>
      <c r="X322" s="276"/>
    </row>
    <row r="323" spans="1:24" ht="12" x14ac:dyDescent="0.2">
      <c r="A323" s="307" t="s">
        <v>2415</v>
      </c>
      <c r="B323" s="308" t="s">
        <v>2416</v>
      </c>
      <c r="C323" s="309" t="s">
        <v>2415</v>
      </c>
      <c r="D323" s="310"/>
      <c r="E323" s="310"/>
      <c r="F323" s="302" t="str">
        <f t="shared" si="40"/>
        <v>-</v>
      </c>
      <c r="G323" s="305" t="s">
        <v>2922</v>
      </c>
      <c r="H323" s="276"/>
      <c r="I323" s="276"/>
      <c r="J323" s="276"/>
      <c r="K323" s="276"/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</row>
    <row r="324" spans="1:24" ht="12" x14ac:dyDescent="0.2">
      <c r="A324" s="307" t="s">
        <v>2417</v>
      </c>
      <c r="B324" s="308" t="s">
        <v>2418</v>
      </c>
      <c r="C324" s="309" t="s">
        <v>2417</v>
      </c>
      <c r="D324" s="310"/>
      <c r="E324" s="310"/>
      <c r="F324" s="302" t="str">
        <f t="shared" si="40"/>
        <v>-</v>
      </c>
      <c r="G324" s="305" t="s">
        <v>2922</v>
      </c>
      <c r="H324" s="276"/>
      <c r="I324" s="276"/>
      <c r="J324" s="276"/>
      <c r="K324" s="276"/>
      <c r="L324" s="276"/>
      <c r="M324" s="276"/>
      <c r="N324" s="276"/>
      <c r="O324" s="276"/>
      <c r="P324" s="276"/>
      <c r="Q324" s="276"/>
      <c r="R324" s="276"/>
      <c r="S324" s="276"/>
      <c r="T324" s="276"/>
      <c r="U324" s="276"/>
      <c r="V324" s="276"/>
      <c r="W324" s="276"/>
      <c r="X324" s="276"/>
    </row>
    <row r="325" spans="1:24" ht="12" x14ac:dyDescent="0.2">
      <c r="A325" s="307" t="s">
        <v>2419</v>
      </c>
      <c r="B325" s="308" t="s">
        <v>2420</v>
      </c>
      <c r="C325" s="309" t="s">
        <v>2419</v>
      </c>
      <c r="D325" s="310"/>
      <c r="E325" s="310"/>
      <c r="F325" s="302" t="str">
        <f t="shared" si="40"/>
        <v>-</v>
      </c>
      <c r="G325" s="305" t="s">
        <v>2922</v>
      </c>
      <c r="H325" s="276"/>
      <c r="I325" s="276"/>
      <c r="J325" s="276"/>
      <c r="K325" s="276"/>
      <c r="L325" s="276"/>
      <c r="M325" s="276"/>
      <c r="N325" s="276"/>
      <c r="O325" s="276"/>
      <c r="P325" s="276"/>
      <c r="Q325" s="276"/>
      <c r="R325" s="276"/>
      <c r="S325" s="276"/>
      <c r="T325" s="276"/>
      <c r="U325" s="276"/>
      <c r="V325" s="276"/>
      <c r="W325" s="276"/>
      <c r="X325" s="276"/>
    </row>
    <row r="326" spans="1:24" ht="12" x14ac:dyDescent="0.2">
      <c r="A326" s="307" t="s">
        <v>2421</v>
      </c>
      <c r="B326" s="308" t="s">
        <v>2422</v>
      </c>
      <c r="C326" s="309" t="s">
        <v>2421</v>
      </c>
      <c r="D326" s="310"/>
      <c r="E326" s="310"/>
      <c r="F326" s="302" t="str">
        <f t="shared" si="40"/>
        <v>-</v>
      </c>
      <c r="G326" s="305" t="s">
        <v>2922</v>
      </c>
      <c r="H326" s="276"/>
      <c r="I326" s="276"/>
      <c r="J326" s="276"/>
      <c r="K326" s="276"/>
      <c r="L326" s="276"/>
      <c r="M326" s="276"/>
      <c r="N326" s="276"/>
      <c r="O326" s="276"/>
      <c r="P326" s="276"/>
      <c r="Q326" s="276"/>
      <c r="R326" s="276"/>
      <c r="S326" s="276"/>
      <c r="T326" s="276"/>
      <c r="U326" s="276"/>
      <c r="V326" s="276"/>
      <c r="W326" s="276"/>
      <c r="X326" s="276"/>
    </row>
    <row r="327" spans="1:24" ht="12" x14ac:dyDescent="0.2">
      <c r="A327" s="307" t="s">
        <v>2423</v>
      </c>
      <c r="B327" s="308" t="s">
        <v>2424</v>
      </c>
      <c r="C327" s="309" t="s">
        <v>2423</v>
      </c>
      <c r="D327" s="310"/>
      <c r="E327" s="310"/>
      <c r="F327" s="302" t="str">
        <f t="shared" si="40"/>
        <v>-</v>
      </c>
      <c r="G327" s="305" t="s">
        <v>2922</v>
      </c>
      <c r="H327" s="276"/>
      <c r="I327" s="276"/>
      <c r="J327" s="276"/>
      <c r="K327" s="276"/>
      <c r="L327" s="276"/>
      <c r="M327" s="276"/>
      <c r="N327" s="276"/>
      <c r="O327" s="276"/>
      <c r="P327" s="276"/>
      <c r="Q327" s="276"/>
      <c r="R327" s="276"/>
      <c r="S327" s="276"/>
      <c r="T327" s="276"/>
      <c r="U327" s="276"/>
      <c r="V327" s="276"/>
      <c r="W327" s="276"/>
      <c r="X327" s="276"/>
    </row>
    <row r="328" spans="1:24" ht="24" x14ac:dyDescent="0.2">
      <c r="A328" s="307" t="s">
        <v>2425</v>
      </c>
      <c r="B328" s="308" t="s">
        <v>2426</v>
      </c>
      <c r="C328" s="309" t="s">
        <v>2425</v>
      </c>
      <c r="D328" s="310"/>
      <c r="E328" s="310"/>
      <c r="F328" s="302" t="str">
        <f t="shared" si="40"/>
        <v>-</v>
      </c>
      <c r="G328" s="305" t="s">
        <v>2922</v>
      </c>
      <c r="H328" s="276"/>
      <c r="I328" s="276"/>
      <c r="J328" s="276"/>
      <c r="K328" s="276"/>
      <c r="L328" s="276"/>
      <c r="M328" s="276"/>
      <c r="N328" s="276"/>
      <c r="O328" s="276"/>
      <c r="P328" s="276"/>
      <c r="Q328" s="276"/>
      <c r="R328" s="276"/>
      <c r="S328" s="276"/>
      <c r="T328" s="276"/>
      <c r="U328" s="276"/>
      <c r="V328" s="276"/>
      <c r="W328" s="276"/>
      <c r="X328" s="276"/>
    </row>
    <row r="329" spans="1:24" ht="24" x14ac:dyDescent="0.2">
      <c r="A329" s="307" t="s">
        <v>2427</v>
      </c>
      <c r="B329" s="308" t="s">
        <v>2428</v>
      </c>
      <c r="C329" s="309" t="s">
        <v>2427</v>
      </c>
      <c r="D329" s="310"/>
      <c r="E329" s="310"/>
      <c r="F329" s="302" t="str">
        <f t="shared" si="40"/>
        <v>-</v>
      </c>
      <c r="G329" s="305" t="s">
        <v>2922</v>
      </c>
      <c r="H329" s="276"/>
      <c r="I329" s="276"/>
      <c r="J329" s="276"/>
      <c r="K329" s="276"/>
      <c r="L329" s="276"/>
      <c r="M329" s="276"/>
      <c r="N329" s="276"/>
      <c r="O329" s="276"/>
      <c r="P329" s="276"/>
      <c r="Q329" s="276"/>
      <c r="R329" s="276"/>
      <c r="S329" s="276"/>
      <c r="T329" s="276"/>
      <c r="U329" s="276"/>
      <c r="V329" s="276"/>
      <c r="W329" s="276"/>
      <c r="X329" s="276"/>
    </row>
    <row r="330" spans="1:24" ht="12" x14ac:dyDescent="0.2">
      <c r="A330" s="307" t="s">
        <v>2429</v>
      </c>
      <c r="B330" s="308" t="s">
        <v>2430</v>
      </c>
      <c r="C330" s="309" t="s">
        <v>2429</v>
      </c>
      <c r="D330" s="310"/>
      <c r="E330" s="310"/>
      <c r="F330" s="302" t="str">
        <f t="shared" si="40"/>
        <v>-</v>
      </c>
      <c r="G330" s="305" t="s">
        <v>2922</v>
      </c>
      <c r="H330" s="276"/>
      <c r="I330" s="276"/>
      <c r="J330" s="276"/>
      <c r="K330" s="276"/>
      <c r="L330" s="276"/>
      <c r="M330" s="276"/>
      <c r="N330" s="276"/>
      <c r="O330" s="276"/>
      <c r="P330" s="276"/>
      <c r="Q330" s="276"/>
      <c r="R330" s="276"/>
      <c r="S330" s="276"/>
      <c r="T330" s="276"/>
      <c r="U330" s="276"/>
      <c r="V330" s="276"/>
      <c r="W330" s="276"/>
      <c r="X330" s="276"/>
    </row>
    <row r="331" spans="1:24" ht="24" x14ac:dyDescent="0.2">
      <c r="A331" s="298">
        <v>16371</v>
      </c>
      <c r="B331" s="299" t="s">
        <v>2431</v>
      </c>
      <c r="C331" s="300">
        <v>16371</v>
      </c>
      <c r="D331" s="303"/>
      <c r="E331" s="303"/>
      <c r="F331" s="302" t="str">
        <f t="shared" si="40"/>
        <v>-</v>
      </c>
      <c r="G331" s="276"/>
      <c r="H331" s="276"/>
      <c r="I331" s="276"/>
      <c r="J331" s="276"/>
      <c r="K331" s="276"/>
      <c r="L331" s="276"/>
      <c r="M331" s="276"/>
      <c r="N331" s="276"/>
      <c r="O331" s="276"/>
      <c r="P331" s="276"/>
      <c r="Q331" s="276"/>
      <c r="R331" s="276"/>
      <c r="S331" s="276"/>
      <c r="T331" s="276"/>
      <c r="U331" s="276"/>
      <c r="V331" s="276"/>
      <c r="W331" s="276"/>
      <c r="X331" s="276"/>
    </row>
    <row r="332" spans="1:24" ht="24" x14ac:dyDescent="0.2">
      <c r="A332" s="298">
        <v>16372</v>
      </c>
      <c r="B332" s="299" t="s">
        <v>3016</v>
      </c>
      <c r="C332" s="300">
        <v>16372</v>
      </c>
      <c r="D332" s="303"/>
      <c r="E332" s="303"/>
      <c r="F332" s="302" t="str">
        <f t="shared" si="40"/>
        <v>-</v>
      </c>
      <c r="G332" s="305" t="s">
        <v>2970</v>
      </c>
      <c r="H332" s="276"/>
      <c r="I332" s="276"/>
      <c r="J332" s="276"/>
      <c r="K332" s="276"/>
      <c r="L332" s="276"/>
      <c r="M332" s="276"/>
      <c r="N332" s="276"/>
      <c r="O332" s="276"/>
      <c r="P332" s="276"/>
      <c r="Q332" s="276"/>
      <c r="R332" s="276"/>
      <c r="S332" s="276"/>
      <c r="T332" s="276"/>
      <c r="U332" s="276"/>
      <c r="V332" s="276"/>
      <c r="W332" s="276"/>
      <c r="X332" s="276"/>
    </row>
    <row r="333" spans="1:24" ht="24" x14ac:dyDescent="0.2">
      <c r="A333" s="298">
        <v>16373</v>
      </c>
      <c r="B333" s="299" t="s">
        <v>2432</v>
      </c>
      <c r="C333" s="300">
        <v>16373</v>
      </c>
      <c r="D333" s="303"/>
      <c r="E333" s="303"/>
      <c r="F333" s="302" t="str">
        <f t="shared" si="40"/>
        <v>-</v>
      </c>
      <c r="G333" s="276"/>
      <c r="H333" s="276"/>
      <c r="I333" s="276"/>
      <c r="J333" s="276"/>
      <c r="K333" s="276"/>
      <c r="L333" s="276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</row>
    <row r="334" spans="1:24" ht="24" x14ac:dyDescent="0.2">
      <c r="A334" s="298">
        <v>16374</v>
      </c>
      <c r="B334" s="299" t="s">
        <v>2433</v>
      </c>
      <c r="C334" s="300">
        <v>16374</v>
      </c>
      <c r="D334" s="303"/>
      <c r="E334" s="303"/>
      <c r="F334" s="302" t="str">
        <f t="shared" si="40"/>
        <v>-</v>
      </c>
      <c r="G334" s="276"/>
      <c r="H334" s="276"/>
      <c r="I334" s="276"/>
      <c r="J334" s="276"/>
      <c r="K334" s="276"/>
      <c r="L334" s="276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</row>
    <row r="335" spans="1:24" ht="24" x14ac:dyDescent="0.2">
      <c r="A335" s="298">
        <v>16375</v>
      </c>
      <c r="B335" s="299" t="s">
        <v>2434</v>
      </c>
      <c r="C335" s="300">
        <v>16375</v>
      </c>
      <c r="D335" s="303"/>
      <c r="E335" s="303"/>
      <c r="F335" s="302" t="str">
        <f t="shared" si="40"/>
        <v>-</v>
      </c>
      <c r="G335" s="276"/>
      <c r="H335" s="276"/>
      <c r="I335" s="276"/>
      <c r="J335" s="276"/>
      <c r="K335" s="276"/>
      <c r="L335" s="276"/>
      <c r="M335" s="276"/>
      <c r="N335" s="276"/>
      <c r="O335" s="276"/>
      <c r="P335" s="276"/>
      <c r="Q335" s="276"/>
      <c r="R335" s="276"/>
      <c r="S335" s="276"/>
      <c r="T335" s="276"/>
      <c r="U335" s="276"/>
      <c r="V335" s="276"/>
      <c r="W335" s="276"/>
      <c r="X335" s="276"/>
    </row>
    <row r="336" spans="1:24" ht="24" x14ac:dyDescent="0.2">
      <c r="A336" s="298">
        <v>16376</v>
      </c>
      <c r="B336" s="299" t="s">
        <v>2435</v>
      </c>
      <c r="C336" s="300">
        <v>16376</v>
      </c>
      <c r="D336" s="303"/>
      <c r="E336" s="303"/>
      <c r="F336" s="302" t="str">
        <f t="shared" si="40"/>
        <v>-</v>
      </c>
      <c r="G336" s="276"/>
      <c r="H336" s="276"/>
      <c r="I336" s="276"/>
      <c r="J336" s="276"/>
      <c r="K336" s="276"/>
      <c r="L336" s="276"/>
      <c r="M336" s="276"/>
      <c r="N336" s="276"/>
      <c r="O336" s="276"/>
      <c r="P336" s="276"/>
      <c r="Q336" s="276"/>
      <c r="R336" s="276"/>
      <c r="S336" s="276"/>
      <c r="T336" s="276"/>
      <c r="U336" s="276"/>
      <c r="V336" s="276"/>
      <c r="W336" s="276"/>
      <c r="X336" s="276"/>
    </row>
    <row r="337" spans="1:24" ht="24" x14ac:dyDescent="0.2">
      <c r="A337" s="298">
        <v>16377</v>
      </c>
      <c r="B337" s="299" t="s">
        <v>2436</v>
      </c>
      <c r="C337" s="300">
        <v>16377</v>
      </c>
      <c r="D337" s="303"/>
      <c r="E337" s="303"/>
      <c r="F337" s="302" t="str">
        <f t="shared" si="40"/>
        <v>-</v>
      </c>
      <c r="G337" s="276"/>
      <c r="H337" s="276"/>
      <c r="I337" s="276"/>
      <c r="J337" s="276"/>
      <c r="K337" s="276"/>
      <c r="L337" s="276"/>
      <c r="M337" s="276"/>
      <c r="N337" s="276"/>
      <c r="O337" s="276"/>
      <c r="P337" s="276"/>
      <c r="Q337" s="276"/>
      <c r="R337" s="276"/>
      <c r="S337" s="276"/>
      <c r="T337" s="276"/>
      <c r="U337" s="276"/>
      <c r="V337" s="276"/>
      <c r="W337" s="276"/>
      <c r="X337" s="276"/>
    </row>
    <row r="338" spans="1:24" ht="36" x14ac:dyDescent="0.2">
      <c r="A338" s="298">
        <v>16378</v>
      </c>
      <c r="B338" s="299" t="s">
        <v>3017</v>
      </c>
      <c r="C338" s="300">
        <v>16378</v>
      </c>
      <c r="D338" s="303"/>
      <c r="E338" s="303"/>
      <c r="F338" s="302" t="str">
        <f t="shared" si="40"/>
        <v>-</v>
      </c>
      <c r="G338" s="305" t="s">
        <v>2970</v>
      </c>
      <c r="H338" s="276"/>
      <c r="I338" s="276"/>
      <c r="J338" s="276"/>
      <c r="K338" s="276"/>
      <c r="L338" s="276"/>
      <c r="M338" s="276"/>
      <c r="N338" s="276"/>
      <c r="O338" s="276"/>
      <c r="P338" s="276"/>
      <c r="Q338" s="276"/>
      <c r="R338" s="276"/>
      <c r="S338" s="276"/>
      <c r="T338" s="276"/>
      <c r="U338" s="276"/>
      <c r="V338" s="276"/>
      <c r="W338" s="276"/>
      <c r="X338" s="276"/>
    </row>
    <row r="339" spans="1:24" ht="24" x14ac:dyDescent="0.2">
      <c r="A339" s="298" t="s">
        <v>2437</v>
      </c>
      <c r="B339" s="299" t="s">
        <v>2438</v>
      </c>
      <c r="C339" s="300" t="s">
        <v>2437</v>
      </c>
      <c r="D339" s="303"/>
      <c r="E339" s="303"/>
      <c r="F339" s="302" t="str">
        <f t="shared" si="40"/>
        <v>-</v>
      </c>
      <c r="G339" s="276"/>
      <c r="H339" s="276"/>
      <c r="I339" s="276"/>
      <c r="J339" s="276"/>
      <c r="K339" s="276"/>
      <c r="L339" s="276"/>
      <c r="M339" s="276"/>
      <c r="N339" s="276"/>
      <c r="O339" s="276"/>
      <c r="P339" s="276"/>
      <c r="Q339" s="276"/>
      <c r="R339" s="276"/>
      <c r="S339" s="276"/>
      <c r="T339" s="276"/>
      <c r="U339" s="276"/>
      <c r="V339" s="276"/>
      <c r="W339" s="276"/>
      <c r="X339" s="276"/>
    </row>
    <row r="340" spans="1:24" ht="24" x14ac:dyDescent="0.2">
      <c r="A340" s="298" t="s">
        <v>2439</v>
      </c>
      <c r="B340" s="299" t="s">
        <v>2440</v>
      </c>
      <c r="C340" s="300" t="s">
        <v>2439</v>
      </c>
      <c r="D340" s="303"/>
      <c r="E340" s="303"/>
      <c r="F340" s="302" t="str">
        <f t="shared" si="40"/>
        <v>-</v>
      </c>
      <c r="G340" s="276"/>
      <c r="H340" s="276"/>
      <c r="I340" s="276"/>
      <c r="J340" s="276"/>
      <c r="K340" s="276"/>
      <c r="L340" s="276"/>
      <c r="M340" s="276"/>
      <c r="N340" s="276"/>
      <c r="O340" s="276"/>
      <c r="P340" s="276"/>
      <c r="Q340" s="276"/>
      <c r="R340" s="276"/>
      <c r="S340" s="276"/>
      <c r="T340" s="276"/>
      <c r="U340" s="276"/>
      <c r="V340" s="276"/>
      <c r="W340" s="276"/>
      <c r="X340" s="276"/>
    </row>
    <row r="341" spans="1:24" ht="24" x14ac:dyDescent="0.2">
      <c r="A341" s="298" t="s">
        <v>2441</v>
      </c>
      <c r="B341" s="299" t="s">
        <v>2442</v>
      </c>
      <c r="C341" s="300" t="s">
        <v>2441</v>
      </c>
      <c r="D341" s="303"/>
      <c r="E341" s="303"/>
      <c r="F341" s="302" t="str">
        <f t="shared" si="40"/>
        <v>-</v>
      </c>
      <c r="G341" s="276"/>
      <c r="H341" s="276"/>
      <c r="I341" s="276"/>
      <c r="J341" s="276"/>
      <c r="K341" s="276"/>
      <c r="L341" s="276"/>
      <c r="M341" s="276"/>
      <c r="N341" s="276"/>
      <c r="O341" s="276"/>
      <c r="P341" s="276"/>
      <c r="Q341" s="276"/>
      <c r="R341" s="276"/>
      <c r="S341" s="276"/>
      <c r="T341" s="276"/>
      <c r="U341" s="276"/>
      <c r="V341" s="276"/>
      <c r="W341" s="276"/>
      <c r="X341" s="276"/>
    </row>
    <row r="342" spans="1:24" ht="24" x14ac:dyDescent="0.2">
      <c r="A342" s="298" t="s">
        <v>2443</v>
      </c>
      <c r="B342" s="299" t="s">
        <v>2444</v>
      </c>
      <c r="C342" s="300" t="s">
        <v>2443</v>
      </c>
      <c r="D342" s="303"/>
      <c r="E342" s="303"/>
      <c r="F342" s="302" t="str">
        <f t="shared" si="40"/>
        <v>-</v>
      </c>
      <c r="G342" s="276"/>
      <c r="H342" s="276"/>
      <c r="I342" s="276"/>
      <c r="J342" s="276"/>
      <c r="K342" s="276"/>
      <c r="L342" s="276"/>
      <c r="M342" s="276"/>
      <c r="N342" s="276"/>
      <c r="O342" s="276"/>
      <c r="P342" s="276"/>
      <c r="Q342" s="276"/>
      <c r="R342" s="276"/>
      <c r="S342" s="276"/>
      <c r="T342" s="276"/>
      <c r="U342" s="276"/>
      <c r="V342" s="276"/>
      <c r="W342" s="276"/>
      <c r="X342" s="276"/>
    </row>
    <row r="343" spans="1:24" ht="24" x14ac:dyDescent="0.2">
      <c r="A343" s="298" t="s">
        <v>2445</v>
      </c>
      <c r="B343" s="299" t="s">
        <v>2446</v>
      </c>
      <c r="C343" s="300" t="s">
        <v>2445</v>
      </c>
      <c r="D343" s="303"/>
      <c r="E343" s="303"/>
      <c r="F343" s="302" t="str">
        <f t="shared" si="40"/>
        <v>-</v>
      </c>
      <c r="G343" s="276"/>
      <c r="H343" s="276"/>
      <c r="I343" s="276"/>
      <c r="J343" s="276"/>
      <c r="K343" s="276"/>
      <c r="L343" s="276"/>
      <c r="M343" s="276"/>
      <c r="N343" s="276"/>
      <c r="O343" s="276"/>
      <c r="P343" s="276"/>
      <c r="Q343" s="276"/>
      <c r="R343" s="276"/>
      <c r="S343" s="276"/>
      <c r="T343" s="276"/>
      <c r="U343" s="276"/>
      <c r="V343" s="276"/>
      <c r="W343" s="276"/>
      <c r="X343" s="276"/>
    </row>
    <row r="344" spans="1:24" ht="12.75" customHeight="1" x14ac:dyDescent="0.2">
      <c r="A344" s="298" t="s">
        <v>2447</v>
      </c>
      <c r="B344" s="299" t="s">
        <v>2448</v>
      </c>
      <c r="C344" s="300" t="s">
        <v>2449</v>
      </c>
      <c r="D344" s="303"/>
      <c r="E344" s="303"/>
      <c r="F344" s="302" t="str">
        <f t="shared" si="40"/>
        <v>-</v>
      </c>
      <c r="G344" s="276"/>
      <c r="H344" s="276"/>
      <c r="I344" s="276"/>
      <c r="J344" s="276"/>
      <c r="K344" s="276"/>
      <c r="L344" s="276"/>
      <c r="M344" s="276"/>
      <c r="N344" s="276"/>
      <c r="O344" s="276"/>
      <c r="P344" s="276"/>
      <c r="Q344" s="276"/>
      <c r="R344" s="276"/>
      <c r="S344" s="276"/>
      <c r="T344" s="276"/>
      <c r="U344" s="276"/>
      <c r="V344" s="276"/>
      <c r="W344" s="276"/>
      <c r="X344" s="276"/>
    </row>
    <row r="345" spans="1:24" ht="12.75" customHeight="1" x14ac:dyDescent="0.2">
      <c r="A345" s="298" t="s">
        <v>2447</v>
      </c>
      <c r="B345" s="299" t="s">
        <v>2450</v>
      </c>
      <c r="C345" s="300" t="s">
        <v>2451</v>
      </c>
      <c r="D345" s="303"/>
      <c r="E345" s="303"/>
      <c r="F345" s="302" t="str">
        <f t="shared" si="40"/>
        <v>-</v>
      </c>
      <c r="G345" s="276"/>
      <c r="H345" s="276"/>
      <c r="I345" s="276"/>
      <c r="J345" s="276"/>
      <c r="K345" s="276"/>
      <c r="L345" s="276"/>
      <c r="M345" s="276"/>
      <c r="N345" s="276"/>
      <c r="O345" s="276"/>
      <c r="P345" s="276"/>
      <c r="Q345" s="276"/>
      <c r="R345" s="276"/>
      <c r="S345" s="276"/>
      <c r="T345" s="276"/>
      <c r="U345" s="276"/>
      <c r="V345" s="276"/>
      <c r="W345" s="276"/>
      <c r="X345" s="276"/>
    </row>
    <row r="346" spans="1:24" ht="12.75" customHeight="1" x14ac:dyDescent="0.2">
      <c r="A346" s="298" t="s">
        <v>2452</v>
      </c>
      <c r="B346" s="299" t="s">
        <v>2453</v>
      </c>
      <c r="C346" s="300" t="s">
        <v>2454</v>
      </c>
      <c r="D346" s="303"/>
      <c r="E346" s="303"/>
      <c r="F346" s="302" t="str">
        <f t="shared" si="40"/>
        <v>-</v>
      </c>
      <c r="G346" s="276"/>
      <c r="H346" s="276"/>
      <c r="I346" s="276"/>
      <c r="J346" s="276"/>
      <c r="K346" s="276"/>
      <c r="L346" s="276"/>
      <c r="M346" s="276"/>
      <c r="N346" s="276"/>
      <c r="O346" s="276"/>
      <c r="P346" s="276"/>
      <c r="Q346" s="276"/>
      <c r="R346" s="276"/>
      <c r="S346" s="276"/>
      <c r="T346" s="276"/>
      <c r="U346" s="276"/>
      <c r="V346" s="276"/>
      <c r="W346" s="276"/>
      <c r="X346" s="276"/>
    </row>
    <row r="347" spans="1:24" ht="12.75" customHeight="1" x14ac:dyDescent="0.2">
      <c r="A347" s="298" t="s">
        <v>2452</v>
      </c>
      <c r="B347" s="299" t="s">
        <v>2455</v>
      </c>
      <c r="C347" s="300" t="s">
        <v>2456</v>
      </c>
      <c r="D347" s="303"/>
      <c r="E347" s="303"/>
      <c r="F347" s="302" t="str">
        <f t="shared" si="40"/>
        <v>-</v>
      </c>
      <c r="G347" s="276"/>
      <c r="H347" s="276"/>
      <c r="I347" s="276"/>
      <c r="J347" s="276"/>
      <c r="K347" s="276"/>
      <c r="L347" s="276"/>
      <c r="M347" s="276"/>
      <c r="N347" s="276"/>
      <c r="O347" s="276"/>
      <c r="P347" s="276"/>
      <c r="Q347" s="276"/>
      <c r="R347" s="276"/>
      <c r="S347" s="276"/>
      <c r="T347" s="276"/>
      <c r="U347" s="276"/>
      <c r="V347" s="276"/>
      <c r="W347" s="276"/>
      <c r="X347" s="276"/>
    </row>
    <row r="348" spans="1:24" ht="12.75" customHeight="1" x14ac:dyDescent="0.2">
      <c r="A348" s="298" t="s">
        <v>2457</v>
      </c>
      <c r="B348" s="299" t="s">
        <v>3018</v>
      </c>
      <c r="C348" s="300" t="s">
        <v>2458</v>
      </c>
      <c r="D348" s="303"/>
      <c r="E348" s="303"/>
      <c r="F348" s="302" t="str">
        <f t="shared" si="40"/>
        <v>-</v>
      </c>
      <c r="G348" s="305" t="s">
        <v>2970</v>
      </c>
      <c r="H348" s="276"/>
      <c r="I348" s="276"/>
      <c r="J348" s="276"/>
      <c r="K348" s="276"/>
      <c r="L348" s="276"/>
      <c r="M348" s="276"/>
      <c r="N348" s="276"/>
      <c r="O348" s="276"/>
      <c r="P348" s="276"/>
      <c r="Q348" s="276"/>
      <c r="R348" s="276"/>
      <c r="S348" s="276"/>
      <c r="T348" s="276"/>
      <c r="U348" s="276"/>
      <c r="V348" s="276"/>
      <c r="W348" s="276"/>
      <c r="X348" s="276"/>
    </row>
    <row r="349" spans="1:24" ht="12.75" customHeight="1" x14ac:dyDescent="0.2">
      <c r="A349" s="298" t="s">
        <v>2457</v>
      </c>
      <c r="B349" s="299" t="s">
        <v>3019</v>
      </c>
      <c r="C349" s="300" t="s">
        <v>2459</v>
      </c>
      <c r="D349" s="303"/>
      <c r="E349" s="303"/>
      <c r="F349" s="302" t="str">
        <f t="shared" si="40"/>
        <v>-</v>
      </c>
      <c r="G349" s="305" t="s">
        <v>2970</v>
      </c>
      <c r="H349" s="276"/>
      <c r="I349" s="276"/>
      <c r="J349" s="276"/>
      <c r="K349" s="276"/>
      <c r="L349" s="276"/>
      <c r="M349" s="276"/>
      <c r="N349" s="276"/>
      <c r="O349" s="276"/>
      <c r="P349" s="276"/>
      <c r="Q349" s="276"/>
      <c r="R349" s="276"/>
      <c r="S349" s="276"/>
      <c r="T349" s="276"/>
      <c r="U349" s="276"/>
      <c r="V349" s="276"/>
      <c r="W349" s="276"/>
      <c r="X349" s="276"/>
    </row>
    <row r="350" spans="1:24" ht="12.75" customHeight="1" x14ac:dyDescent="0.2">
      <c r="A350" s="298" t="s">
        <v>2460</v>
      </c>
      <c r="B350" s="299" t="s">
        <v>2461</v>
      </c>
      <c r="C350" s="300" t="s">
        <v>2462</v>
      </c>
      <c r="D350" s="303"/>
      <c r="E350" s="303"/>
      <c r="F350" s="302" t="str">
        <f t="shared" si="40"/>
        <v>-</v>
      </c>
      <c r="G350" s="276"/>
      <c r="H350" s="276"/>
      <c r="I350" s="276"/>
      <c r="J350" s="276"/>
      <c r="K350" s="276"/>
      <c r="L350" s="276"/>
      <c r="M350" s="276"/>
      <c r="N350" s="276"/>
      <c r="O350" s="276"/>
      <c r="P350" s="276"/>
      <c r="Q350" s="276"/>
      <c r="R350" s="276"/>
      <c r="S350" s="276"/>
      <c r="T350" s="276"/>
      <c r="U350" s="276"/>
      <c r="V350" s="276"/>
      <c r="W350" s="276"/>
      <c r="X350" s="276"/>
    </row>
    <row r="351" spans="1:24" ht="12.75" customHeight="1" x14ac:dyDescent="0.2">
      <c r="A351" s="298" t="s">
        <v>2460</v>
      </c>
      <c r="B351" s="299" t="s">
        <v>2463</v>
      </c>
      <c r="C351" s="300" t="s">
        <v>2464</v>
      </c>
      <c r="D351" s="303"/>
      <c r="E351" s="303"/>
      <c r="F351" s="302" t="str">
        <f t="shared" si="40"/>
        <v>-</v>
      </c>
      <c r="G351" s="276"/>
      <c r="H351" s="276"/>
      <c r="I351" s="276"/>
      <c r="J351" s="276"/>
      <c r="K351" s="276"/>
      <c r="L351" s="276"/>
      <c r="M351" s="276"/>
      <c r="N351" s="276"/>
      <c r="O351" s="276"/>
      <c r="P351" s="276"/>
      <c r="Q351" s="276"/>
      <c r="R351" s="276"/>
      <c r="S351" s="276"/>
      <c r="T351" s="276"/>
      <c r="U351" s="276"/>
      <c r="V351" s="276"/>
      <c r="W351" s="276"/>
      <c r="X351" s="276"/>
    </row>
    <row r="352" spans="1:24" ht="12.75" customHeight="1" x14ac:dyDescent="0.2">
      <c r="A352" s="313" t="s">
        <v>3020</v>
      </c>
      <c r="B352" s="335" t="s">
        <v>2465</v>
      </c>
      <c r="C352" s="315" t="s">
        <v>3020</v>
      </c>
      <c r="D352" s="319"/>
      <c r="E352" s="319"/>
      <c r="F352" s="317" t="str">
        <f t="shared" si="40"/>
        <v>-</v>
      </c>
      <c r="G352" s="318" t="s">
        <v>2964</v>
      </c>
      <c r="H352" s="276"/>
      <c r="I352" s="276"/>
      <c r="J352" s="276"/>
      <c r="K352" s="276"/>
      <c r="L352" s="276"/>
      <c r="M352" s="276"/>
      <c r="N352" s="276"/>
      <c r="O352" s="276"/>
      <c r="P352" s="276"/>
      <c r="Q352" s="276"/>
      <c r="R352" s="276"/>
      <c r="S352" s="276"/>
      <c r="T352" s="276"/>
      <c r="U352" s="276"/>
      <c r="V352" s="276"/>
      <c r="W352" s="276"/>
      <c r="X352" s="276"/>
    </row>
    <row r="353" spans="1:24" ht="12.75" customHeight="1" x14ac:dyDescent="0.2">
      <c r="A353" s="313" t="s">
        <v>3021</v>
      </c>
      <c r="B353" s="335" t="s">
        <v>2466</v>
      </c>
      <c r="C353" s="315" t="s">
        <v>3021</v>
      </c>
      <c r="D353" s="319"/>
      <c r="E353" s="319"/>
      <c r="F353" s="317" t="str">
        <f t="shared" si="40"/>
        <v>-</v>
      </c>
      <c r="G353" s="318" t="s">
        <v>2964</v>
      </c>
      <c r="H353" s="276"/>
      <c r="I353" s="276"/>
      <c r="J353" s="276"/>
      <c r="K353" s="276"/>
      <c r="L353" s="276"/>
      <c r="M353" s="276"/>
      <c r="N353" s="276"/>
      <c r="O353" s="276"/>
      <c r="P353" s="276"/>
      <c r="Q353" s="276"/>
      <c r="R353" s="276"/>
      <c r="S353" s="276"/>
      <c r="T353" s="276"/>
      <c r="U353" s="276"/>
      <c r="V353" s="276"/>
      <c r="W353" s="276"/>
      <c r="X353" s="276"/>
    </row>
    <row r="354" spans="1:24" ht="12.75" customHeight="1" x14ac:dyDescent="0.2">
      <c r="A354" s="313" t="s">
        <v>3022</v>
      </c>
      <c r="B354" s="335" t="s">
        <v>3023</v>
      </c>
      <c r="C354" s="315" t="s">
        <v>3022</v>
      </c>
      <c r="D354" s="319"/>
      <c r="E354" s="319"/>
      <c r="F354" s="317" t="str">
        <f t="shared" si="40"/>
        <v>-</v>
      </c>
      <c r="G354" s="318" t="s">
        <v>2964</v>
      </c>
      <c r="H354" s="276"/>
      <c r="I354" s="276"/>
      <c r="J354" s="276"/>
      <c r="K354" s="276"/>
      <c r="L354" s="276"/>
      <c r="M354" s="276"/>
      <c r="N354" s="276"/>
      <c r="O354" s="276"/>
      <c r="P354" s="276"/>
      <c r="Q354" s="276"/>
      <c r="R354" s="276"/>
      <c r="S354" s="276"/>
      <c r="T354" s="276"/>
      <c r="U354" s="276"/>
      <c r="V354" s="276"/>
      <c r="W354" s="276"/>
      <c r="X354" s="276"/>
    </row>
    <row r="355" spans="1:24" ht="12.75" customHeight="1" x14ac:dyDescent="0.2">
      <c r="A355" s="298">
        <v>23954</v>
      </c>
      <c r="B355" s="320" t="s">
        <v>2467</v>
      </c>
      <c r="C355" s="300" t="s">
        <v>2468</v>
      </c>
      <c r="D355" s="303"/>
      <c r="E355" s="303"/>
      <c r="F355" s="302" t="str">
        <f t="shared" si="40"/>
        <v>-</v>
      </c>
      <c r="G355" s="305" t="s">
        <v>3024</v>
      </c>
      <c r="H355" s="276"/>
      <c r="I355" s="276"/>
      <c r="J355" s="276"/>
      <c r="K355" s="276"/>
      <c r="L355" s="276"/>
      <c r="M355" s="276"/>
      <c r="N355" s="276"/>
      <c r="O355" s="276"/>
      <c r="P355" s="276"/>
      <c r="Q355" s="276"/>
      <c r="R355" s="276"/>
      <c r="S355" s="276"/>
      <c r="T355" s="276"/>
      <c r="U355" s="276"/>
      <c r="V355" s="276"/>
      <c r="W355" s="276"/>
      <c r="X355" s="276"/>
    </row>
    <row r="356" spans="1:24" ht="12.75" customHeight="1" x14ac:dyDescent="0.2">
      <c r="A356" s="313">
        <v>23955</v>
      </c>
      <c r="B356" s="335" t="s">
        <v>2469</v>
      </c>
      <c r="C356" s="315" t="s">
        <v>3025</v>
      </c>
      <c r="D356" s="319"/>
      <c r="E356" s="319"/>
      <c r="F356" s="317" t="str">
        <f t="shared" si="40"/>
        <v>-</v>
      </c>
      <c r="G356" s="318" t="s">
        <v>2964</v>
      </c>
      <c r="H356" s="276"/>
      <c r="I356" s="276"/>
      <c r="J356" s="276"/>
      <c r="K356" s="276"/>
      <c r="L356" s="276"/>
      <c r="M356" s="276"/>
      <c r="N356" s="276"/>
      <c r="O356" s="276"/>
      <c r="P356" s="276"/>
      <c r="Q356" s="276"/>
      <c r="R356" s="276"/>
      <c r="S356" s="276"/>
      <c r="T356" s="276"/>
      <c r="U356" s="276"/>
      <c r="V356" s="276"/>
      <c r="W356" s="276"/>
      <c r="X356" s="276"/>
    </row>
    <row r="357" spans="1:24" ht="12.75" customHeight="1" x14ac:dyDescent="0.2">
      <c r="A357" s="313">
        <v>23956</v>
      </c>
      <c r="B357" s="335" t="s">
        <v>2470</v>
      </c>
      <c r="C357" s="315" t="s">
        <v>3026</v>
      </c>
      <c r="D357" s="319"/>
      <c r="E357" s="319"/>
      <c r="F357" s="317" t="str">
        <f t="shared" si="40"/>
        <v>-</v>
      </c>
      <c r="G357" s="318" t="s">
        <v>2964</v>
      </c>
      <c r="H357" s="276"/>
      <c r="I357" s="276"/>
      <c r="J357" s="276"/>
      <c r="K357" s="276"/>
      <c r="L357" s="276"/>
      <c r="M357" s="276"/>
      <c r="N357" s="276"/>
      <c r="O357" s="276"/>
      <c r="P357" s="276"/>
      <c r="Q357" s="276"/>
      <c r="R357" s="276"/>
      <c r="S357" s="276"/>
      <c r="T357" s="276"/>
      <c r="U357" s="276"/>
      <c r="V357" s="276"/>
      <c r="W357" s="276"/>
      <c r="X357" s="276"/>
    </row>
    <row r="358" spans="1:24" ht="12.75" customHeight="1" x14ac:dyDescent="0.2">
      <c r="A358" s="313">
        <v>23957</v>
      </c>
      <c r="B358" s="335" t="s">
        <v>3027</v>
      </c>
      <c r="C358" s="315" t="s">
        <v>3028</v>
      </c>
      <c r="D358" s="319"/>
      <c r="E358" s="319"/>
      <c r="F358" s="317" t="str">
        <f t="shared" si="40"/>
        <v>-</v>
      </c>
      <c r="G358" s="318" t="s">
        <v>2964</v>
      </c>
      <c r="H358" s="276"/>
      <c r="I358" s="276"/>
      <c r="J358" s="276"/>
      <c r="K358" s="276"/>
      <c r="L358" s="276"/>
      <c r="M358" s="276"/>
      <c r="N358" s="276"/>
      <c r="O358" s="276"/>
      <c r="P358" s="276"/>
      <c r="Q358" s="276"/>
      <c r="R358" s="276"/>
      <c r="S358" s="276"/>
      <c r="T358" s="276"/>
      <c r="U358" s="276"/>
      <c r="V358" s="276"/>
      <c r="W358" s="276"/>
      <c r="X358" s="276"/>
    </row>
    <row r="359" spans="1:24" ht="12.75" customHeight="1" x14ac:dyDescent="0.2">
      <c r="A359" s="313">
        <v>23958</v>
      </c>
      <c r="B359" s="335" t="s">
        <v>2471</v>
      </c>
      <c r="C359" s="315" t="s">
        <v>3029</v>
      </c>
      <c r="D359" s="319"/>
      <c r="E359" s="319"/>
      <c r="F359" s="317" t="str">
        <f t="shared" si="40"/>
        <v>-</v>
      </c>
      <c r="G359" s="318" t="s">
        <v>2964</v>
      </c>
      <c r="H359" s="276"/>
      <c r="I359" s="276"/>
      <c r="J359" s="276"/>
      <c r="K359" s="276"/>
      <c r="L359" s="276"/>
      <c r="M359" s="276"/>
      <c r="N359" s="276"/>
      <c r="O359" s="276"/>
      <c r="P359" s="276"/>
      <c r="Q359" s="276"/>
      <c r="R359" s="276"/>
      <c r="S359" s="276"/>
      <c r="T359" s="276"/>
      <c r="U359" s="276"/>
      <c r="V359" s="276"/>
      <c r="W359" s="276"/>
      <c r="X359" s="276"/>
    </row>
    <row r="360" spans="1:24" ht="12.75" customHeight="1" x14ac:dyDescent="0.2">
      <c r="A360" s="298" t="s">
        <v>2472</v>
      </c>
      <c r="B360" s="320" t="s">
        <v>3030</v>
      </c>
      <c r="C360" s="300" t="s">
        <v>2472</v>
      </c>
      <c r="D360" s="303"/>
      <c r="E360" s="303"/>
      <c r="F360" s="302" t="str">
        <f t="shared" si="40"/>
        <v>-</v>
      </c>
      <c r="G360" s="305" t="s">
        <v>2970</v>
      </c>
      <c r="H360" s="276"/>
      <c r="I360" s="276"/>
      <c r="J360" s="276"/>
      <c r="K360" s="276"/>
      <c r="L360" s="276"/>
      <c r="M360" s="276"/>
      <c r="N360" s="276"/>
      <c r="O360" s="276"/>
      <c r="P360" s="276"/>
      <c r="Q360" s="276"/>
      <c r="R360" s="276"/>
      <c r="S360" s="276"/>
      <c r="T360" s="276"/>
      <c r="U360" s="276"/>
      <c r="V360" s="276"/>
      <c r="W360" s="276"/>
      <c r="X360" s="276"/>
    </row>
    <row r="361" spans="1:24" ht="12.75" customHeight="1" x14ac:dyDescent="0.2">
      <c r="A361" s="298">
        <v>26224</v>
      </c>
      <c r="B361" s="320" t="s">
        <v>2473</v>
      </c>
      <c r="C361" s="300" t="s">
        <v>2474</v>
      </c>
      <c r="D361" s="303"/>
      <c r="E361" s="303"/>
      <c r="F361" s="302" t="str">
        <f t="shared" si="40"/>
        <v>-</v>
      </c>
      <c r="G361" s="276"/>
      <c r="H361" s="276"/>
      <c r="I361" s="276"/>
      <c r="J361" s="276"/>
      <c r="K361" s="276"/>
      <c r="L361" s="276"/>
      <c r="M361" s="276"/>
      <c r="N361" s="276"/>
      <c r="O361" s="276"/>
      <c r="P361" s="276"/>
      <c r="Q361" s="276"/>
      <c r="R361" s="276"/>
      <c r="S361" s="276"/>
      <c r="T361" s="276"/>
      <c r="U361" s="276"/>
      <c r="V361" s="276"/>
      <c r="W361" s="276"/>
      <c r="X361" s="276"/>
    </row>
    <row r="362" spans="1:24" ht="24" x14ac:dyDescent="0.2">
      <c r="A362" s="298">
        <v>26233</v>
      </c>
      <c r="B362" s="320" t="s">
        <v>2475</v>
      </c>
      <c r="C362" s="300" t="s">
        <v>2476</v>
      </c>
      <c r="D362" s="303"/>
      <c r="E362" s="303"/>
      <c r="F362" s="302" t="str">
        <f t="shared" si="40"/>
        <v>-</v>
      </c>
      <c r="G362" s="276"/>
      <c r="H362" s="276"/>
      <c r="I362" s="276"/>
      <c r="J362" s="276"/>
      <c r="K362" s="276"/>
      <c r="L362" s="276"/>
      <c r="M362" s="276"/>
      <c r="N362" s="276"/>
      <c r="O362" s="276"/>
      <c r="P362" s="276"/>
      <c r="Q362" s="276"/>
      <c r="R362" s="276"/>
      <c r="S362" s="276"/>
      <c r="T362" s="276"/>
      <c r="U362" s="276"/>
      <c r="V362" s="276"/>
      <c r="W362" s="276"/>
      <c r="X362" s="276"/>
    </row>
    <row r="363" spans="1:24" ht="24" x14ac:dyDescent="0.2">
      <c r="A363" s="298" t="s">
        <v>1878</v>
      </c>
      <c r="B363" s="320" t="s">
        <v>3031</v>
      </c>
      <c r="C363" s="300" t="s">
        <v>1878</v>
      </c>
      <c r="D363" s="303"/>
      <c r="E363" s="303"/>
      <c r="F363" s="302" t="str">
        <f t="shared" si="40"/>
        <v>-</v>
      </c>
      <c r="G363" s="305" t="s">
        <v>2970</v>
      </c>
      <c r="H363" s="276"/>
      <c r="I363" s="276"/>
      <c r="J363" s="276"/>
      <c r="K363" s="276"/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</row>
    <row r="364" spans="1:24" ht="24" x14ac:dyDescent="0.2">
      <c r="A364" s="298">
        <v>26244</v>
      </c>
      <c r="B364" s="320" t="s">
        <v>2477</v>
      </c>
      <c r="C364" s="300" t="s">
        <v>2478</v>
      </c>
      <c r="D364" s="303"/>
      <c r="E364" s="303"/>
      <c r="F364" s="302" t="str">
        <f t="shared" si="40"/>
        <v>-</v>
      </c>
      <c r="G364" s="276"/>
      <c r="H364" s="276"/>
      <c r="I364" s="276"/>
      <c r="J364" s="276"/>
      <c r="K364" s="276"/>
      <c r="L364" s="276"/>
      <c r="M364" s="276"/>
      <c r="N364" s="276"/>
      <c r="O364" s="276"/>
      <c r="P364" s="276"/>
      <c r="Q364" s="276"/>
      <c r="R364" s="276"/>
      <c r="S364" s="276"/>
      <c r="T364" s="276"/>
      <c r="U364" s="276"/>
      <c r="V364" s="276"/>
      <c r="W364" s="276"/>
      <c r="X364" s="276"/>
    </row>
    <row r="365" spans="1:24" ht="12.75" customHeight="1" x14ac:dyDescent="0.2">
      <c r="A365" s="298">
        <v>26314</v>
      </c>
      <c r="B365" s="320" t="s">
        <v>2479</v>
      </c>
      <c r="C365" s="300" t="s">
        <v>2480</v>
      </c>
      <c r="D365" s="303"/>
      <c r="E365" s="303"/>
      <c r="F365" s="302" t="str">
        <f t="shared" si="40"/>
        <v>-</v>
      </c>
      <c r="G365" s="276"/>
      <c r="H365" s="276"/>
      <c r="I365" s="276"/>
      <c r="J365" s="276"/>
      <c r="K365" s="276"/>
      <c r="L365" s="276"/>
      <c r="M365" s="276"/>
      <c r="N365" s="276"/>
      <c r="O365" s="276"/>
      <c r="P365" s="276"/>
      <c r="Q365" s="276"/>
      <c r="R365" s="276"/>
      <c r="S365" s="276"/>
      <c r="T365" s="276"/>
      <c r="U365" s="276"/>
      <c r="V365" s="276"/>
      <c r="W365" s="276"/>
      <c r="X365" s="276"/>
    </row>
    <row r="366" spans="1:24" ht="24" x14ac:dyDescent="0.2">
      <c r="A366" s="298" t="s">
        <v>2481</v>
      </c>
      <c r="B366" s="320" t="s">
        <v>3032</v>
      </c>
      <c r="C366" s="300" t="s">
        <v>2481</v>
      </c>
      <c r="D366" s="303"/>
      <c r="E366" s="303"/>
      <c r="F366" s="302" t="str">
        <f t="shared" si="40"/>
        <v>-</v>
      </c>
      <c r="G366" s="305" t="s">
        <v>2970</v>
      </c>
      <c r="H366" s="276"/>
      <c r="I366" s="276"/>
      <c r="J366" s="276"/>
      <c r="K366" s="276"/>
      <c r="L366" s="276"/>
      <c r="M366" s="276"/>
      <c r="N366" s="276"/>
      <c r="O366" s="276"/>
      <c r="P366" s="276"/>
      <c r="Q366" s="276"/>
      <c r="R366" s="276"/>
      <c r="S366" s="276"/>
      <c r="T366" s="276"/>
      <c r="U366" s="276"/>
      <c r="V366" s="276"/>
      <c r="W366" s="276"/>
      <c r="X366" s="276"/>
    </row>
    <row r="367" spans="1:24" ht="24" x14ac:dyDescent="0.2">
      <c r="A367" s="298">
        <v>26434</v>
      </c>
      <c r="B367" s="320" t="s">
        <v>2482</v>
      </c>
      <c r="C367" s="300" t="s">
        <v>2483</v>
      </c>
      <c r="D367" s="303"/>
      <c r="E367" s="303"/>
      <c r="F367" s="302" t="str">
        <f t="shared" si="40"/>
        <v>-</v>
      </c>
      <c r="G367" s="276"/>
      <c r="H367" s="276"/>
      <c r="I367" s="276"/>
      <c r="J367" s="276"/>
      <c r="K367" s="276"/>
      <c r="L367" s="276"/>
      <c r="M367" s="276"/>
      <c r="N367" s="276"/>
      <c r="O367" s="276"/>
      <c r="P367" s="276"/>
      <c r="Q367" s="276"/>
      <c r="R367" s="276"/>
      <c r="S367" s="276"/>
      <c r="T367" s="276"/>
      <c r="U367" s="276"/>
      <c r="V367" s="276"/>
      <c r="W367" s="276"/>
      <c r="X367" s="276"/>
    </row>
    <row r="368" spans="1:24" ht="24" x14ac:dyDescent="0.2">
      <c r="A368" s="298">
        <v>26443</v>
      </c>
      <c r="B368" s="320" t="s">
        <v>2484</v>
      </c>
      <c r="C368" s="300" t="s">
        <v>2485</v>
      </c>
      <c r="D368" s="303"/>
      <c r="E368" s="303"/>
      <c r="F368" s="302" t="str">
        <f t="shared" si="40"/>
        <v>-</v>
      </c>
      <c r="G368" s="276"/>
      <c r="H368" s="276"/>
      <c r="I368" s="276"/>
      <c r="J368" s="276"/>
      <c r="K368" s="276"/>
      <c r="L368" s="276"/>
      <c r="M368" s="276"/>
      <c r="N368" s="276"/>
      <c r="O368" s="276"/>
      <c r="P368" s="276"/>
      <c r="Q368" s="276"/>
      <c r="R368" s="276"/>
      <c r="S368" s="276"/>
      <c r="T368" s="276"/>
      <c r="U368" s="276"/>
      <c r="V368" s="276"/>
      <c r="W368" s="276"/>
      <c r="X368" s="276"/>
    </row>
    <row r="369" spans="1:24" ht="24" x14ac:dyDescent="0.2">
      <c r="A369" s="298" t="s">
        <v>1879</v>
      </c>
      <c r="B369" s="320" t="s">
        <v>3033</v>
      </c>
      <c r="C369" s="300" t="s">
        <v>1879</v>
      </c>
      <c r="D369" s="303"/>
      <c r="E369" s="303"/>
      <c r="F369" s="302" t="str">
        <f t="shared" si="40"/>
        <v>-</v>
      </c>
      <c r="G369" s="305" t="s">
        <v>2970</v>
      </c>
      <c r="H369" s="276"/>
      <c r="I369" s="276"/>
      <c r="J369" s="276"/>
      <c r="K369" s="276"/>
      <c r="L369" s="276"/>
      <c r="M369" s="276"/>
      <c r="N369" s="276"/>
      <c r="O369" s="276"/>
      <c r="P369" s="276"/>
      <c r="Q369" s="276"/>
      <c r="R369" s="276"/>
      <c r="S369" s="276"/>
      <c r="T369" s="276"/>
      <c r="U369" s="276"/>
      <c r="V369" s="276"/>
      <c r="W369" s="276"/>
      <c r="X369" s="276"/>
    </row>
    <row r="370" spans="1:24" ht="24" x14ac:dyDescent="0.2">
      <c r="A370" s="298">
        <v>26454</v>
      </c>
      <c r="B370" s="320" t="s">
        <v>1880</v>
      </c>
      <c r="C370" s="300" t="s">
        <v>1881</v>
      </c>
      <c r="D370" s="303"/>
      <c r="E370" s="303"/>
      <c r="F370" s="302" t="str">
        <f t="shared" si="40"/>
        <v>-</v>
      </c>
      <c r="G370" s="276"/>
      <c r="H370" s="276"/>
      <c r="I370" s="276"/>
      <c r="J370" s="276"/>
      <c r="K370" s="276"/>
      <c r="L370" s="276"/>
      <c r="M370" s="276"/>
      <c r="N370" s="276"/>
      <c r="O370" s="276"/>
      <c r="P370" s="276"/>
      <c r="Q370" s="276"/>
      <c r="R370" s="276"/>
      <c r="S370" s="276"/>
      <c r="T370" s="276"/>
      <c r="U370" s="276"/>
      <c r="V370" s="276"/>
      <c r="W370" s="276"/>
      <c r="X370" s="276"/>
    </row>
    <row r="371" spans="1:24" ht="12.75" customHeight="1" x14ac:dyDescent="0.2">
      <c r="A371" s="298" t="s">
        <v>1882</v>
      </c>
      <c r="B371" s="320" t="s">
        <v>3034</v>
      </c>
      <c r="C371" s="300" t="s">
        <v>1882</v>
      </c>
      <c r="D371" s="303"/>
      <c r="E371" s="303"/>
      <c r="F371" s="302" t="str">
        <f t="shared" si="40"/>
        <v>-</v>
      </c>
      <c r="G371" s="305" t="s">
        <v>2970</v>
      </c>
      <c r="H371" s="276"/>
      <c r="I371" s="276"/>
      <c r="J371" s="276"/>
      <c r="K371" s="276"/>
      <c r="L371" s="276"/>
      <c r="M371" s="276"/>
      <c r="N371" s="276"/>
      <c r="O371" s="276"/>
      <c r="P371" s="276"/>
      <c r="Q371" s="276"/>
      <c r="R371" s="276"/>
      <c r="S371" s="276"/>
      <c r="T371" s="276"/>
      <c r="U371" s="276"/>
      <c r="V371" s="276"/>
      <c r="W371" s="276"/>
      <c r="X371" s="276"/>
    </row>
    <row r="372" spans="1:24" ht="12.75" customHeight="1" x14ac:dyDescent="0.2">
      <c r="A372" s="298">
        <v>26464</v>
      </c>
      <c r="B372" s="320" t="s">
        <v>2486</v>
      </c>
      <c r="C372" s="300" t="s">
        <v>2487</v>
      </c>
      <c r="D372" s="303"/>
      <c r="E372" s="303"/>
      <c r="F372" s="302" t="str">
        <f t="shared" si="40"/>
        <v>-</v>
      </c>
      <c r="G372" s="276"/>
      <c r="H372" s="276"/>
      <c r="I372" s="276"/>
      <c r="J372" s="276"/>
      <c r="K372" s="276"/>
      <c r="L372" s="276"/>
      <c r="M372" s="276"/>
      <c r="N372" s="276"/>
      <c r="O372" s="276"/>
      <c r="P372" s="276"/>
      <c r="Q372" s="276"/>
      <c r="R372" s="276"/>
      <c r="S372" s="276"/>
      <c r="T372" s="276"/>
      <c r="U372" s="276"/>
      <c r="V372" s="276"/>
      <c r="W372" s="276"/>
      <c r="X372" s="276"/>
    </row>
    <row r="373" spans="1:24" ht="12.75" customHeight="1" x14ac:dyDescent="0.2">
      <c r="A373" s="298">
        <v>26473</v>
      </c>
      <c r="B373" s="320" t="s">
        <v>2488</v>
      </c>
      <c r="C373" s="300" t="s">
        <v>2489</v>
      </c>
      <c r="D373" s="303"/>
      <c r="E373" s="303"/>
      <c r="F373" s="302" t="str">
        <f t="shared" si="40"/>
        <v>-</v>
      </c>
      <c r="G373" s="276"/>
      <c r="H373" s="276"/>
      <c r="I373" s="276"/>
      <c r="J373" s="276"/>
      <c r="K373" s="276"/>
      <c r="L373" s="276"/>
      <c r="M373" s="276"/>
      <c r="N373" s="276"/>
      <c r="O373" s="276"/>
      <c r="P373" s="276"/>
      <c r="Q373" s="276"/>
      <c r="R373" s="276"/>
      <c r="S373" s="276"/>
      <c r="T373" s="276"/>
      <c r="U373" s="276"/>
      <c r="V373" s="276"/>
      <c r="W373" s="276"/>
      <c r="X373" s="276"/>
    </row>
    <row r="374" spans="1:24" ht="24" x14ac:dyDescent="0.2">
      <c r="A374" s="298" t="s">
        <v>1886</v>
      </c>
      <c r="B374" s="320" t="s">
        <v>3035</v>
      </c>
      <c r="C374" s="300" t="s">
        <v>1886</v>
      </c>
      <c r="D374" s="303"/>
      <c r="E374" s="303"/>
      <c r="F374" s="302" t="str">
        <f t="shared" si="40"/>
        <v>-</v>
      </c>
      <c r="G374" s="305" t="s">
        <v>2970</v>
      </c>
      <c r="H374" s="276"/>
      <c r="I374" s="276"/>
      <c r="J374" s="276"/>
      <c r="K374" s="276"/>
      <c r="L374" s="276"/>
      <c r="M374" s="276"/>
      <c r="N374" s="276"/>
      <c r="O374" s="276"/>
      <c r="P374" s="276"/>
      <c r="Q374" s="276"/>
      <c r="R374" s="276"/>
      <c r="S374" s="276"/>
      <c r="T374" s="276"/>
      <c r="U374" s="276"/>
      <c r="V374" s="276"/>
      <c r="W374" s="276"/>
      <c r="X374" s="276"/>
    </row>
    <row r="375" spans="1:24" ht="12.75" customHeight="1" x14ac:dyDescent="0.2">
      <c r="A375" s="298">
        <v>26484</v>
      </c>
      <c r="B375" s="320" t="s">
        <v>2490</v>
      </c>
      <c r="C375" s="300" t="s">
        <v>2491</v>
      </c>
      <c r="D375" s="303"/>
      <c r="E375" s="303"/>
      <c r="F375" s="302" t="str">
        <f t="shared" si="40"/>
        <v>-</v>
      </c>
      <c r="G375" s="276"/>
      <c r="H375" s="276"/>
      <c r="I375" s="276"/>
      <c r="J375" s="276"/>
      <c r="K375" s="276"/>
      <c r="L375" s="276"/>
      <c r="M375" s="276"/>
      <c r="N375" s="276"/>
      <c r="O375" s="276"/>
      <c r="P375" s="276"/>
      <c r="Q375" s="276"/>
      <c r="R375" s="276"/>
      <c r="S375" s="276"/>
      <c r="T375" s="276"/>
      <c r="U375" s="276"/>
      <c r="V375" s="276"/>
      <c r="W375" s="276"/>
      <c r="X375" s="276"/>
    </row>
    <row r="376" spans="1:24" ht="24" x14ac:dyDescent="0.2">
      <c r="A376" s="298">
        <v>26534</v>
      </c>
      <c r="B376" s="320" t="s">
        <v>1887</v>
      </c>
      <c r="C376" s="300" t="s">
        <v>1888</v>
      </c>
      <c r="D376" s="303"/>
      <c r="E376" s="303"/>
      <c r="F376" s="302" t="str">
        <f t="shared" si="40"/>
        <v>-</v>
      </c>
      <c r="G376" s="276"/>
      <c r="H376" s="276"/>
      <c r="I376" s="276"/>
      <c r="J376" s="276"/>
      <c r="K376" s="276"/>
      <c r="L376" s="276"/>
      <c r="M376" s="276"/>
      <c r="N376" s="276"/>
      <c r="O376" s="276"/>
      <c r="P376" s="276"/>
      <c r="Q376" s="276"/>
      <c r="R376" s="276"/>
      <c r="S376" s="276"/>
      <c r="T376" s="276"/>
      <c r="U376" s="276"/>
      <c r="V376" s="276"/>
      <c r="W376" s="276"/>
      <c r="X376" s="276"/>
    </row>
    <row r="377" spans="1:24" ht="12.75" customHeight="1" x14ac:dyDescent="0.2">
      <c r="A377" s="298">
        <v>26544</v>
      </c>
      <c r="B377" s="320" t="s">
        <v>2492</v>
      </c>
      <c r="C377" s="300" t="s">
        <v>2493</v>
      </c>
      <c r="D377" s="303"/>
      <c r="E377" s="303"/>
      <c r="F377" s="302" t="str">
        <f t="shared" si="40"/>
        <v>-</v>
      </c>
      <c r="G377" s="276"/>
      <c r="H377" s="276"/>
      <c r="I377" s="276"/>
      <c r="J377" s="276"/>
      <c r="K377" s="276"/>
      <c r="L377" s="276"/>
      <c r="M377" s="276"/>
      <c r="N377" s="276"/>
      <c r="O377" s="276"/>
      <c r="P377" s="276"/>
      <c r="Q377" s="276"/>
      <c r="R377" s="276"/>
      <c r="S377" s="276"/>
      <c r="T377" s="276"/>
      <c r="U377" s="276"/>
      <c r="V377" s="276"/>
      <c r="W377" s="276"/>
      <c r="X377" s="276"/>
    </row>
    <row r="378" spans="1:24" ht="12.75" customHeight="1" x14ac:dyDescent="0.2">
      <c r="A378" s="298">
        <v>26554</v>
      </c>
      <c r="B378" s="320" t="s">
        <v>2494</v>
      </c>
      <c r="C378" s="300" t="s">
        <v>2495</v>
      </c>
      <c r="D378" s="303"/>
      <c r="E378" s="303"/>
      <c r="F378" s="302" t="str">
        <f t="shared" si="40"/>
        <v>-</v>
      </c>
      <c r="G378" s="276"/>
      <c r="H378" s="276"/>
      <c r="I378" s="276"/>
      <c r="J378" s="276"/>
      <c r="K378" s="276"/>
      <c r="L378" s="276"/>
      <c r="M378" s="276"/>
      <c r="N378" s="276"/>
      <c r="O378" s="276"/>
      <c r="P378" s="276"/>
      <c r="Q378" s="276"/>
      <c r="R378" s="276"/>
      <c r="S378" s="276"/>
      <c r="T378" s="276"/>
      <c r="U378" s="276"/>
      <c r="V378" s="276"/>
      <c r="W378" s="276"/>
      <c r="X378" s="276"/>
    </row>
    <row r="379" spans="1:24" ht="12.75" customHeight="1" x14ac:dyDescent="0.2">
      <c r="A379" s="298">
        <v>26564</v>
      </c>
      <c r="B379" s="320" t="s">
        <v>2496</v>
      </c>
      <c r="C379" s="300" t="s">
        <v>2497</v>
      </c>
      <c r="D379" s="303"/>
      <c r="E379" s="303"/>
      <c r="F379" s="302" t="str">
        <f t="shared" si="40"/>
        <v>-</v>
      </c>
      <c r="G379" s="276"/>
      <c r="H379" s="276"/>
      <c r="I379" s="276"/>
      <c r="J379" s="276"/>
      <c r="K379" s="276"/>
      <c r="L379" s="276"/>
      <c r="M379" s="276"/>
      <c r="N379" s="276"/>
      <c r="O379" s="276"/>
      <c r="P379" s="276"/>
      <c r="Q379" s="276"/>
      <c r="R379" s="276"/>
      <c r="S379" s="276"/>
      <c r="T379" s="276"/>
      <c r="U379" s="276"/>
      <c r="V379" s="276"/>
      <c r="W379" s="276"/>
      <c r="X379" s="276"/>
    </row>
    <row r="380" spans="1:24" ht="12.75" customHeight="1" x14ac:dyDescent="0.2">
      <c r="A380" s="307" t="s">
        <v>2498</v>
      </c>
      <c r="B380" s="336" t="s">
        <v>2465</v>
      </c>
      <c r="C380" s="309" t="s">
        <v>2498</v>
      </c>
      <c r="D380" s="303"/>
      <c r="E380" s="303"/>
      <c r="F380" s="302" t="str">
        <f t="shared" si="40"/>
        <v>-</v>
      </c>
      <c r="G380" s="305" t="s">
        <v>2922</v>
      </c>
      <c r="H380" s="276"/>
      <c r="I380" s="276"/>
      <c r="J380" s="276"/>
      <c r="K380" s="276"/>
      <c r="L380" s="276"/>
      <c r="M380" s="276"/>
      <c r="N380" s="276"/>
      <c r="O380" s="276"/>
      <c r="P380" s="276"/>
      <c r="Q380" s="276"/>
      <c r="R380" s="276"/>
      <c r="S380" s="276"/>
      <c r="T380" s="276"/>
      <c r="U380" s="276"/>
      <c r="V380" s="276"/>
      <c r="W380" s="276"/>
      <c r="X380" s="276"/>
    </row>
    <row r="381" spans="1:24" ht="12.75" customHeight="1" x14ac:dyDescent="0.2">
      <c r="A381" s="307">
        <v>27211</v>
      </c>
      <c r="B381" s="336" t="s">
        <v>2466</v>
      </c>
      <c r="C381" s="309">
        <v>27211</v>
      </c>
      <c r="D381" s="303"/>
      <c r="E381" s="303"/>
      <c r="F381" s="302" t="str">
        <f t="shared" ref="F381:F412" si="41">IF(D381&gt;0,IF(E381/D381&gt;=100,"&gt;&gt;100",E381/D381*100),"-")</f>
        <v>-</v>
      </c>
      <c r="G381" s="305" t="s">
        <v>2922</v>
      </c>
      <c r="H381" s="276"/>
      <c r="I381" s="276"/>
      <c r="J381" s="276"/>
      <c r="K381" s="276"/>
      <c r="L381" s="276"/>
      <c r="M381" s="276"/>
      <c r="N381" s="276"/>
      <c r="O381" s="276"/>
      <c r="P381" s="276"/>
      <c r="Q381" s="276"/>
      <c r="R381" s="276"/>
      <c r="S381" s="276"/>
      <c r="T381" s="276"/>
      <c r="U381" s="276"/>
      <c r="V381" s="276"/>
      <c r="W381" s="276"/>
      <c r="X381" s="276"/>
    </row>
    <row r="382" spans="1:24" ht="12.75" customHeight="1" x14ac:dyDescent="0.2">
      <c r="A382" s="307">
        <v>27212</v>
      </c>
      <c r="B382" s="336" t="s">
        <v>2499</v>
      </c>
      <c r="C382" s="309">
        <v>27212</v>
      </c>
      <c r="D382" s="303"/>
      <c r="E382" s="303"/>
      <c r="F382" s="302" t="str">
        <f t="shared" si="41"/>
        <v>-</v>
      </c>
      <c r="G382" s="305" t="s">
        <v>2922</v>
      </c>
      <c r="H382" s="276"/>
      <c r="I382" s="276"/>
      <c r="J382" s="276"/>
      <c r="K382" s="276"/>
      <c r="L382" s="276"/>
      <c r="M382" s="276"/>
      <c r="N382" s="276"/>
      <c r="O382" s="276"/>
      <c r="P382" s="276"/>
      <c r="Q382" s="276"/>
      <c r="R382" s="276"/>
      <c r="S382" s="276"/>
      <c r="T382" s="276"/>
      <c r="U382" s="276"/>
      <c r="V382" s="276"/>
      <c r="W382" s="276"/>
      <c r="X382" s="276"/>
    </row>
    <row r="383" spans="1:24" ht="12.75" customHeight="1" x14ac:dyDescent="0.2">
      <c r="A383" s="307">
        <v>27311</v>
      </c>
      <c r="B383" s="336" t="s">
        <v>2469</v>
      </c>
      <c r="C383" s="309">
        <v>27311</v>
      </c>
      <c r="D383" s="303"/>
      <c r="E383" s="303"/>
      <c r="F383" s="302" t="str">
        <f t="shared" si="41"/>
        <v>-</v>
      </c>
      <c r="G383" s="305" t="s">
        <v>2922</v>
      </c>
      <c r="H383" s="276"/>
      <c r="I383" s="276"/>
      <c r="J383" s="276"/>
      <c r="K383" s="276"/>
      <c r="L383" s="276"/>
      <c r="M383" s="276"/>
      <c r="N383" s="276"/>
      <c r="O383" s="276"/>
      <c r="P383" s="276"/>
      <c r="Q383" s="276"/>
      <c r="R383" s="276"/>
      <c r="S383" s="276"/>
      <c r="T383" s="276"/>
      <c r="U383" s="276"/>
      <c r="V383" s="276"/>
      <c r="W383" s="276"/>
      <c r="X383" s="276"/>
    </row>
    <row r="384" spans="1:24" ht="12.75" customHeight="1" x14ac:dyDescent="0.2">
      <c r="A384" s="307" t="s">
        <v>2500</v>
      </c>
      <c r="B384" s="336" t="s">
        <v>2470</v>
      </c>
      <c r="C384" s="309" t="s">
        <v>2500</v>
      </c>
      <c r="D384" s="303"/>
      <c r="E384" s="303"/>
      <c r="F384" s="302" t="str">
        <f t="shared" si="41"/>
        <v>-</v>
      </c>
      <c r="G384" s="305" t="s">
        <v>2922</v>
      </c>
      <c r="H384" s="276"/>
      <c r="I384" s="276"/>
      <c r="J384" s="276"/>
      <c r="K384" s="276"/>
      <c r="L384" s="276"/>
      <c r="M384" s="276"/>
      <c r="N384" s="276"/>
      <c r="O384" s="276"/>
      <c r="P384" s="276"/>
      <c r="Q384" s="276"/>
      <c r="R384" s="276"/>
      <c r="S384" s="276"/>
      <c r="T384" s="276"/>
      <c r="U384" s="276"/>
      <c r="V384" s="276"/>
      <c r="W384" s="276"/>
      <c r="X384" s="276"/>
    </row>
    <row r="385" spans="1:24" ht="12.75" customHeight="1" x14ac:dyDescent="0.2">
      <c r="A385" s="307">
        <v>27511</v>
      </c>
      <c r="B385" s="336" t="s">
        <v>2501</v>
      </c>
      <c r="C385" s="309">
        <v>27511</v>
      </c>
      <c r="D385" s="303"/>
      <c r="E385" s="303"/>
      <c r="F385" s="302" t="str">
        <f t="shared" si="41"/>
        <v>-</v>
      </c>
      <c r="G385" s="305" t="s">
        <v>2922</v>
      </c>
      <c r="H385" s="276"/>
      <c r="I385" s="276"/>
      <c r="J385" s="276"/>
      <c r="K385" s="276"/>
      <c r="L385" s="276"/>
      <c r="M385" s="276"/>
      <c r="N385" s="276"/>
      <c r="O385" s="276"/>
      <c r="P385" s="276"/>
      <c r="Q385" s="276"/>
      <c r="R385" s="276"/>
      <c r="S385" s="276"/>
      <c r="T385" s="276"/>
      <c r="U385" s="276"/>
      <c r="V385" s="276"/>
      <c r="W385" s="276"/>
      <c r="X385" s="276"/>
    </row>
    <row r="386" spans="1:24" ht="12.75" customHeight="1" x14ac:dyDescent="0.2">
      <c r="A386" s="307">
        <v>27521</v>
      </c>
      <c r="B386" s="336" t="s">
        <v>2502</v>
      </c>
      <c r="C386" s="309">
        <v>27521</v>
      </c>
      <c r="D386" s="303"/>
      <c r="E386" s="303"/>
      <c r="F386" s="302" t="str">
        <f t="shared" si="41"/>
        <v>-</v>
      </c>
      <c r="G386" s="305" t="s">
        <v>2922</v>
      </c>
      <c r="H386" s="276"/>
      <c r="I386" s="276"/>
      <c r="J386" s="276"/>
      <c r="K386" s="276"/>
      <c r="L386" s="276"/>
      <c r="M386" s="276"/>
      <c r="N386" s="276"/>
      <c r="O386" s="276"/>
      <c r="P386" s="276"/>
      <c r="Q386" s="276"/>
      <c r="R386" s="276"/>
      <c r="S386" s="276"/>
      <c r="T386" s="276"/>
      <c r="U386" s="276"/>
      <c r="V386" s="276"/>
      <c r="W386" s="276"/>
      <c r="X386" s="276"/>
    </row>
    <row r="387" spans="1:24" ht="12.75" customHeight="1" x14ac:dyDescent="0.2">
      <c r="A387" s="307">
        <v>27522</v>
      </c>
      <c r="B387" s="336" t="s">
        <v>2503</v>
      </c>
      <c r="C387" s="309">
        <v>27522</v>
      </c>
      <c r="D387" s="303"/>
      <c r="E387" s="303"/>
      <c r="F387" s="302" t="str">
        <f t="shared" si="41"/>
        <v>-</v>
      </c>
      <c r="G387" s="305" t="s">
        <v>2922</v>
      </c>
      <c r="H387" s="276"/>
      <c r="I387" s="276"/>
      <c r="J387" s="276"/>
      <c r="K387" s="276"/>
      <c r="L387" s="276"/>
      <c r="M387" s="276"/>
      <c r="N387" s="276"/>
      <c r="O387" s="276"/>
      <c r="P387" s="276"/>
      <c r="Q387" s="276"/>
      <c r="R387" s="276"/>
      <c r="S387" s="276"/>
      <c r="T387" s="276"/>
      <c r="U387" s="276"/>
      <c r="V387" s="276"/>
      <c r="W387" s="276"/>
      <c r="X387" s="276"/>
    </row>
    <row r="388" spans="1:24" ht="12.75" customHeight="1" x14ac:dyDescent="0.2">
      <c r="A388" s="307">
        <v>27523</v>
      </c>
      <c r="B388" s="336" t="s">
        <v>2504</v>
      </c>
      <c r="C388" s="309">
        <v>27523</v>
      </c>
      <c r="D388" s="303"/>
      <c r="E388" s="303"/>
      <c r="F388" s="302" t="str">
        <f t="shared" si="41"/>
        <v>-</v>
      </c>
      <c r="G388" s="305" t="s">
        <v>2922</v>
      </c>
      <c r="H388" s="276"/>
      <c r="I388" s="276"/>
      <c r="J388" s="276"/>
      <c r="K388" s="276"/>
      <c r="L388" s="276"/>
      <c r="M388" s="276"/>
      <c r="N388" s="276"/>
      <c r="O388" s="276"/>
      <c r="P388" s="276"/>
      <c r="Q388" s="276"/>
      <c r="R388" s="276"/>
      <c r="S388" s="276"/>
      <c r="T388" s="276"/>
      <c r="U388" s="276"/>
      <c r="V388" s="276"/>
      <c r="W388" s="276"/>
      <c r="X388" s="276"/>
    </row>
    <row r="389" spans="1:24" ht="12.75" customHeight="1" x14ac:dyDescent="0.2">
      <c r="A389" s="307">
        <v>27524</v>
      </c>
      <c r="B389" s="336" t="s">
        <v>2505</v>
      </c>
      <c r="C389" s="309">
        <v>27524</v>
      </c>
      <c r="D389" s="303"/>
      <c r="E389" s="303"/>
      <c r="F389" s="302" t="str">
        <f t="shared" si="41"/>
        <v>-</v>
      </c>
      <c r="G389" s="305" t="s">
        <v>2922</v>
      </c>
      <c r="H389" s="276"/>
      <c r="I389" s="276"/>
      <c r="J389" s="276"/>
      <c r="K389" s="276"/>
      <c r="L389" s="276"/>
      <c r="M389" s="276"/>
      <c r="N389" s="276"/>
      <c r="O389" s="276"/>
      <c r="P389" s="276"/>
      <c r="Q389" s="276"/>
      <c r="R389" s="276"/>
      <c r="S389" s="276"/>
      <c r="T389" s="276"/>
      <c r="U389" s="276"/>
      <c r="V389" s="276"/>
      <c r="W389" s="276"/>
      <c r="X389" s="276"/>
    </row>
    <row r="390" spans="1:24" ht="12.75" customHeight="1" x14ac:dyDescent="0.2">
      <c r="A390" s="307">
        <v>27525</v>
      </c>
      <c r="B390" s="336" t="s">
        <v>2506</v>
      </c>
      <c r="C390" s="309">
        <v>27525</v>
      </c>
      <c r="D390" s="303"/>
      <c r="E390" s="303"/>
      <c r="F390" s="302" t="str">
        <f t="shared" si="41"/>
        <v>-</v>
      </c>
      <c r="G390" s="305" t="s">
        <v>2922</v>
      </c>
      <c r="H390" s="276"/>
      <c r="I390" s="276"/>
      <c r="J390" s="276"/>
      <c r="K390" s="276"/>
      <c r="L390" s="276"/>
      <c r="M390" s="276"/>
      <c r="N390" s="276"/>
      <c r="O390" s="276"/>
      <c r="P390" s="276"/>
      <c r="Q390" s="276"/>
      <c r="R390" s="276"/>
      <c r="S390" s="276"/>
      <c r="T390" s="276"/>
      <c r="U390" s="276"/>
      <c r="V390" s="276"/>
      <c r="W390" s="276"/>
      <c r="X390" s="276"/>
    </row>
    <row r="391" spans="1:24" ht="24" x14ac:dyDescent="0.2">
      <c r="A391" s="307">
        <v>27526</v>
      </c>
      <c r="B391" s="336" t="s">
        <v>2507</v>
      </c>
      <c r="C391" s="309">
        <v>27526</v>
      </c>
      <c r="D391" s="303"/>
      <c r="E391" s="303"/>
      <c r="F391" s="302" t="str">
        <f t="shared" si="41"/>
        <v>-</v>
      </c>
      <c r="G391" s="305" t="s">
        <v>2922</v>
      </c>
      <c r="H391" s="276"/>
      <c r="I391" s="276"/>
      <c r="J391" s="276"/>
      <c r="K391" s="276"/>
      <c r="L391" s="276"/>
      <c r="M391" s="276"/>
      <c r="N391" s="276"/>
      <c r="O391" s="276"/>
      <c r="P391" s="276"/>
      <c r="Q391" s="276"/>
      <c r="R391" s="276"/>
      <c r="S391" s="276"/>
      <c r="T391" s="276"/>
      <c r="U391" s="276"/>
      <c r="V391" s="276"/>
      <c r="W391" s="276"/>
      <c r="X391" s="276"/>
    </row>
    <row r="392" spans="1:24" ht="12.75" customHeight="1" x14ac:dyDescent="0.2">
      <c r="A392" s="307">
        <v>27527</v>
      </c>
      <c r="B392" s="336" t="s">
        <v>2508</v>
      </c>
      <c r="C392" s="309">
        <v>27527</v>
      </c>
      <c r="D392" s="303"/>
      <c r="E392" s="303"/>
      <c r="F392" s="302" t="str">
        <f t="shared" si="41"/>
        <v>-</v>
      </c>
      <c r="G392" s="305" t="s">
        <v>2922</v>
      </c>
      <c r="H392" s="276"/>
      <c r="I392" s="276"/>
      <c r="J392" s="276"/>
      <c r="K392" s="276"/>
      <c r="L392" s="276"/>
      <c r="M392" s="276"/>
      <c r="N392" s="276"/>
      <c r="O392" s="276"/>
      <c r="P392" s="276"/>
      <c r="Q392" s="276"/>
      <c r="R392" s="276"/>
      <c r="S392" s="276"/>
      <c r="T392" s="276"/>
      <c r="U392" s="276"/>
      <c r="V392" s="276"/>
      <c r="W392" s="276"/>
      <c r="X392" s="276"/>
    </row>
    <row r="393" spans="1:24" ht="12.75" customHeight="1" x14ac:dyDescent="0.2">
      <c r="A393" s="307">
        <v>27528</v>
      </c>
      <c r="B393" s="336" t="s">
        <v>2509</v>
      </c>
      <c r="C393" s="309">
        <v>27528</v>
      </c>
      <c r="D393" s="303"/>
      <c r="E393" s="303"/>
      <c r="F393" s="302" t="str">
        <f t="shared" si="41"/>
        <v>-</v>
      </c>
      <c r="G393" s="305" t="s">
        <v>2922</v>
      </c>
      <c r="H393" s="276"/>
      <c r="I393" s="276"/>
      <c r="J393" s="276"/>
      <c r="K393" s="276"/>
      <c r="L393" s="276"/>
      <c r="M393" s="276"/>
      <c r="N393" s="276"/>
      <c r="O393" s="276"/>
      <c r="P393" s="276"/>
      <c r="Q393" s="276"/>
      <c r="R393" s="276"/>
      <c r="S393" s="276"/>
      <c r="T393" s="276"/>
      <c r="U393" s="276"/>
      <c r="V393" s="276"/>
      <c r="W393" s="276"/>
      <c r="X393" s="276"/>
    </row>
    <row r="394" spans="1:24" ht="12.75" customHeight="1" x14ac:dyDescent="0.2">
      <c r="A394" s="307">
        <v>27611</v>
      </c>
      <c r="B394" s="336" t="s">
        <v>2471</v>
      </c>
      <c r="C394" s="309">
        <v>27611</v>
      </c>
      <c r="D394" s="303"/>
      <c r="E394" s="303"/>
      <c r="F394" s="302" t="str">
        <f t="shared" si="41"/>
        <v>-</v>
      </c>
      <c r="G394" s="305" t="s">
        <v>2922</v>
      </c>
      <c r="H394" s="276"/>
      <c r="I394" s="276"/>
      <c r="J394" s="276"/>
      <c r="K394" s="276"/>
      <c r="L394" s="276"/>
      <c r="M394" s="276"/>
      <c r="N394" s="276"/>
      <c r="O394" s="276"/>
      <c r="P394" s="276"/>
      <c r="Q394" s="276"/>
      <c r="R394" s="276"/>
      <c r="S394" s="276"/>
      <c r="T394" s="276"/>
      <c r="U394" s="276"/>
      <c r="V394" s="276"/>
      <c r="W394" s="276"/>
      <c r="X394" s="276"/>
    </row>
    <row r="395" spans="1:24" ht="12.75" customHeight="1" x14ac:dyDescent="0.2">
      <c r="A395" s="307">
        <v>27612</v>
      </c>
      <c r="B395" s="336" t="s">
        <v>2510</v>
      </c>
      <c r="C395" s="309">
        <v>27612</v>
      </c>
      <c r="D395" s="303"/>
      <c r="E395" s="303"/>
      <c r="F395" s="302" t="str">
        <f t="shared" si="41"/>
        <v>-</v>
      </c>
      <c r="G395" s="305" t="s">
        <v>2922</v>
      </c>
      <c r="H395" s="276"/>
      <c r="I395" s="276"/>
      <c r="J395" s="276"/>
      <c r="K395" s="276"/>
      <c r="L395" s="276"/>
      <c r="M395" s="276"/>
      <c r="N395" s="276"/>
      <c r="O395" s="276"/>
      <c r="P395" s="276"/>
      <c r="Q395" s="276"/>
      <c r="R395" s="276"/>
      <c r="S395" s="276"/>
      <c r="T395" s="276"/>
      <c r="U395" s="276"/>
      <c r="V395" s="276"/>
      <c r="W395" s="276"/>
      <c r="X395" s="276"/>
    </row>
    <row r="396" spans="1:24" ht="12.75" customHeight="1" x14ac:dyDescent="0.2">
      <c r="A396" s="307" t="s">
        <v>2511</v>
      </c>
      <c r="B396" s="308" t="s">
        <v>2512</v>
      </c>
      <c r="C396" s="309" t="s">
        <v>2511</v>
      </c>
      <c r="D396" s="310"/>
      <c r="E396" s="310"/>
      <c r="F396" s="302" t="str">
        <f t="shared" si="41"/>
        <v>-</v>
      </c>
      <c r="G396" s="305" t="s">
        <v>2922</v>
      </c>
      <c r="H396" s="276"/>
      <c r="I396" s="276"/>
      <c r="J396" s="276"/>
      <c r="K396" s="276"/>
      <c r="L396" s="276"/>
      <c r="M396" s="276"/>
      <c r="N396" s="276"/>
      <c r="O396" s="276"/>
      <c r="P396" s="276"/>
      <c r="Q396" s="276"/>
      <c r="R396" s="276"/>
      <c r="S396" s="276"/>
      <c r="T396" s="276"/>
      <c r="U396" s="276"/>
      <c r="V396" s="276"/>
      <c r="W396" s="276"/>
      <c r="X396" s="276"/>
    </row>
    <row r="397" spans="1:24" ht="12.75" customHeight="1" x14ac:dyDescent="0.2">
      <c r="A397" s="307" t="s">
        <v>2513</v>
      </c>
      <c r="B397" s="308" t="s">
        <v>2514</v>
      </c>
      <c r="C397" s="309" t="s">
        <v>2513</v>
      </c>
      <c r="D397" s="310"/>
      <c r="E397" s="310"/>
      <c r="F397" s="302" t="str">
        <f t="shared" si="41"/>
        <v>-</v>
      </c>
      <c r="G397" s="305" t="s">
        <v>2922</v>
      </c>
      <c r="H397" s="276"/>
      <c r="I397" s="276"/>
      <c r="J397" s="276"/>
      <c r="K397" s="276"/>
      <c r="L397" s="276"/>
      <c r="M397" s="276"/>
      <c r="N397" s="276"/>
      <c r="O397" s="276"/>
      <c r="P397" s="276"/>
      <c r="Q397" s="276"/>
      <c r="R397" s="276"/>
      <c r="S397" s="276"/>
      <c r="T397" s="276"/>
      <c r="U397" s="276"/>
      <c r="V397" s="276"/>
      <c r="W397" s="276"/>
      <c r="X397" s="276"/>
    </row>
    <row r="398" spans="1:24" ht="12.75" customHeight="1" x14ac:dyDescent="0.2">
      <c r="A398" s="307" t="s">
        <v>2515</v>
      </c>
      <c r="B398" s="308" t="s">
        <v>2516</v>
      </c>
      <c r="C398" s="309" t="s">
        <v>2515</v>
      </c>
      <c r="D398" s="310"/>
      <c r="E398" s="310"/>
      <c r="F398" s="302" t="str">
        <f t="shared" si="41"/>
        <v>-</v>
      </c>
      <c r="G398" s="305" t="s">
        <v>2922</v>
      </c>
      <c r="H398" s="276"/>
      <c r="I398" s="276"/>
      <c r="J398" s="276"/>
      <c r="K398" s="276"/>
      <c r="L398" s="276"/>
      <c r="M398" s="276"/>
      <c r="N398" s="276"/>
      <c r="O398" s="276"/>
      <c r="P398" s="276"/>
      <c r="Q398" s="276"/>
      <c r="R398" s="276"/>
      <c r="S398" s="276"/>
      <c r="T398" s="276"/>
      <c r="U398" s="276"/>
      <c r="V398" s="276"/>
      <c r="W398" s="276"/>
      <c r="X398" s="276"/>
    </row>
    <row r="399" spans="1:24" ht="12.75" customHeight="1" x14ac:dyDescent="0.2">
      <c r="A399" s="307" t="s">
        <v>2517</v>
      </c>
      <c r="B399" s="308" t="s">
        <v>2518</v>
      </c>
      <c r="C399" s="309" t="s">
        <v>2517</v>
      </c>
      <c r="D399" s="310"/>
      <c r="E399" s="310"/>
      <c r="F399" s="302" t="str">
        <f t="shared" si="41"/>
        <v>-</v>
      </c>
      <c r="G399" s="305" t="s">
        <v>2922</v>
      </c>
      <c r="H399" s="276"/>
      <c r="I399" s="276"/>
      <c r="J399" s="276"/>
      <c r="K399" s="276"/>
      <c r="L399" s="276"/>
      <c r="M399" s="276"/>
      <c r="N399" s="276"/>
      <c r="O399" s="276"/>
      <c r="P399" s="276"/>
      <c r="Q399" s="276"/>
      <c r="R399" s="276"/>
      <c r="S399" s="276"/>
      <c r="T399" s="276"/>
      <c r="U399" s="276"/>
      <c r="V399" s="276"/>
      <c r="W399" s="276"/>
      <c r="X399" s="276"/>
    </row>
    <row r="400" spans="1:24" ht="12.75" customHeight="1" x14ac:dyDescent="0.2">
      <c r="A400" s="307" t="s">
        <v>2519</v>
      </c>
      <c r="B400" s="308" t="s">
        <v>2520</v>
      </c>
      <c r="C400" s="309" t="s">
        <v>2519</v>
      </c>
      <c r="D400" s="310"/>
      <c r="E400" s="310"/>
      <c r="F400" s="302" t="str">
        <f t="shared" si="41"/>
        <v>-</v>
      </c>
      <c r="G400" s="305" t="s">
        <v>2922</v>
      </c>
      <c r="H400" s="276"/>
      <c r="I400" s="276"/>
      <c r="J400" s="276"/>
      <c r="K400" s="276"/>
      <c r="L400" s="276"/>
      <c r="M400" s="276"/>
      <c r="N400" s="276"/>
      <c r="O400" s="276"/>
      <c r="P400" s="276"/>
      <c r="Q400" s="276"/>
      <c r="R400" s="276"/>
      <c r="S400" s="276"/>
      <c r="T400" s="276"/>
      <c r="U400" s="276"/>
      <c r="V400" s="276"/>
      <c r="W400" s="276"/>
      <c r="X400" s="276"/>
    </row>
    <row r="401" spans="1:24" ht="12.75" customHeight="1" x14ac:dyDescent="0.2">
      <c r="A401" s="307" t="s">
        <v>2521</v>
      </c>
      <c r="B401" s="308" t="s">
        <v>2522</v>
      </c>
      <c r="C401" s="309" t="s">
        <v>2521</v>
      </c>
      <c r="D401" s="310"/>
      <c r="E401" s="310"/>
      <c r="F401" s="302" t="str">
        <f t="shared" si="41"/>
        <v>-</v>
      </c>
      <c r="G401" s="305" t="s">
        <v>2922</v>
      </c>
      <c r="H401" s="276"/>
      <c r="I401" s="276"/>
      <c r="J401" s="276"/>
      <c r="K401" s="276"/>
      <c r="L401" s="276"/>
      <c r="M401" s="276"/>
      <c r="N401" s="276"/>
      <c r="O401" s="276"/>
      <c r="P401" s="276"/>
      <c r="Q401" s="276"/>
      <c r="R401" s="276"/>
      <c r="S401" s="276"/>
      <c r="T401" s="276"/>
      <c r="U401" s="276"/>
      <c r="V401" s="276"/>
      <c r="W401" s="276"/>
      <c r="X401" s="276"/>
    </row>
    <row r="402" spans="1:24" ht="12.75" customHeight="1" x14ac:dyDescent="0.2">
      <c r="A402" s="307" t="s">
        <v>2523</v>
      </c>
      <c r="B402" s="336" t="s">
        <v>2524</v>
      </c>
      <c r="C402" s="309" t="s">
        <v>2523</v>
      </c>
      <c r="D402" s="310"/>
      <c r="E402" s="310"/>
      <c r="F402" s="302" t="str">
        <f t="shared" si="41"/>
        <v>-</v>
      </c>
      <c r="G402" s="305" t="s">
        <v>2922</v>
      </c>
      <c r="H402" s="276"/>
      <c r="I402" s="276"/>
      <c r="J402" s="276"/>
      <c r="K402" s="276"/>
      <c r="L402" s="276"/>
      <c r="M402" s="276"/>
      <c r="N402" s="276"/>
      <c r="O402" s="276"/>
      <c r="P402" s="276"/>
      <c r="Q402" s="276"/>
      <c r="R402" s="276"/>
      <c r="S402" s="276"/>
      <c r="T402" s="276"/>
      <c r="U402" s="276"/>
      <c r="V402" s="276"/>
      <c r="W402" s="276"/>
      <c r="X402" s="276"/>
    </row>
    <row r="403" spans="1:24" ht="12" x14ac:dyDescent="0.2">
      <c r="A403" s="307" t="s">
        <v>2525</v>
      </c>
      <c r="B403" s="336" t="s">
        <v>2526</v>
      </c>
      <c r="C403" s="309" t="s">
        <v>2525</v>
      </c>
      <c r="D403" s="310"/>
      <c r="E403" s="310"/>
      <c r="F403" s="302" t="str">
        <f t="shared" si="41"/>
        <v>-</v>
      </c>
      <c r="G403" s="305" t="s">
        <v>2922</v>
      </c>
      <c r="H403" s="276"/>
      <c r="I403" s="276"/>
      <c r="J403" s="276"/>
      <c r="K403" s="276"/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</row>
    <row r="404" spans="1:24" ht="12.75" customHeight="1" x14ac:dyDescent="0.2">
      <c r="A404" s="307" t="s">
        <v>2527</v>
      </c>
      <c r="B404" s="336" t="s">
        <v>2528</v>
      </c>
      <c r="C404" s="309" t="s">
        <v>2527</v>
      </c>
      <c r="D404" s="310"/>
      <c r="E404" s="310"/>
      <c r="F404" s="302" t="str">
        <f t="shared" si="41"/>
        <v>-</v>
      </c>
      <c r="G404" s="305" t="s">
        <v>2922</v>
      </c>
      <c r="H404" s="276"/>
      <c r="I404" s="276"/>
      <c r="J404" s="276"/>
      <c r="K404" s="276"/>
      <c r="L404" s="276"/>
      <c r="M404" s="276"/>
      <c r="N404" s="276"/>
      <c r="O404" s="276"/>
      <c r="P404" s="276"/>
      <c r="Q404" s="276"/>
      <c r="R404" s="276"/>
      <c r="S404" s="276"/>
      <c r="T404" s="276"/>
      <c r="U404" s="276"/>
      <c r="V404" s="276"/>
      <c r="W404" s="276"/>
      <c r="X404" s="276"/>
    </row>
    <row r="405" spans="1:24" ht="12.75" customHeight="1" x14ac:dyDescent="0.2">
      <c r="A405" s="307" t="s">
        <v>2529</v>
      </c>
      <c r="B405" s="336" t="s">
        <v>2530</v>
      </c>
      <c r="C405" s="309" t="s">
        <v>2529</v>
      </c>
      <c r="D405" s="310"/>
      <c r="E405" s="310"/>
      <c r="F405" s="302" t="str">
        <f t="shared" si="41"/>
        <v>-</v>
      </c>
      <c r="G405" s="305" t="s">
        <v>2922</v>
      </c>
      <c r="H405" s="276"/>
      <c r="I405" s="276"/>
      <c r="J405" s="276"/>
      <c r="K405" s="276"/>
      <c r="L405" s="276"/>
      <c r="M405" s="276"/>
      <c r="N405" s="276"/>
      <c r="O405" s="276"/>
      <c r="P405" s="276"/>
      <c r="Q405" s="276"/>
      <c r="R405" s="276"/>
      <c r="S405" s="276"/>
      <c r="T405" s="276"/>
      <c r="U405" s="276"/>
      <c r="V405" s="276"/>
      <c r="W405" s="276"/>
      <c r="X405" s="276"/>
    </row>
    <row r="406" spans="1:24" ht="12.75" customHeight="1" x14ac:dyDescent="0.2">
      <c r="A406" s="337" t="s">
        <v>2531</v>
      </c>
      <c r="B406" s="338" t="s">
        <v>2532</v>
      </c>
      <c r="C406" s="339" t="s">
        <v>2531</v>
      </c>
      <c r="D406" s="340"/>
      <c r="E406" s="340"/>
      <c r="F406" s="341" t="str">
        <f t="shared" si="41"/>
        <v>-</v>
      </c>
      <c r="G406" s="305" t="s">
        <v>2922</v>
      </c>
      <c r="H406" s="276"/>
      <c r="I406" s="276"/>
      <c r="J406" s="276"/>
      <c r="K406" s="276"/>
      <c r="L406" s="276"/>
      <c r="M406" s="276"/>
      <c r="N406" s="276"/>
      <c r="O406" s="276"/>
      <c r="P406" s="276"/>
      <c r="Q406" s="276"/>
      <c r="R406" s="276"/>
      <c r="S406" s="276"/>
      <c r="T406" s="276"/>
      <c r="U406" s="276"/>
      <c r="V406" s="276"/>
      <c r="W406" s="276"/>
      <c r="X406" s="276"/>
    </row>
    <row r="407" spans="1:24" ht="12.75" customHeight="1" x14ac:dyDescent="0.2">
      <c r="A407" s="337" t="s">
        <v>2533</v>
      </c>
      <c r="B407" s="338" t="s">
        <v>2534</v>
      </c>
      <c r="C407" s="339" t="s">
        <v>2533</v>
      </c>
      <c r="D407" s="340"/>
      <c r="E407" s="340"/>
      <c r="F407" s="341" t="str">
        <f t="shared" si="41"/>
        <v>-</v>
      </c>
      <c r="G407" s="305" t="s">
        <v>2922</v>
      </c>
      <c r="H407" s="276"/>
      <c r="I407" s="276"/>
      <c r="J407" s="276"/>
      <c r="K407" s="276"/>
      <c r="L407" s="276"/>
      <c r="M407" s="276"/>
      <c r="N407" s="276"/>
      <c r="O407" s="276"/>
      <c r="P407" s="276"/>
      <c r="Q407" s="276"/>
      <c r="R407" s="276"/>
      <c r="S407" s="276"/>
      <c r="T407" s="276"/>
      <c r="U407" s="276"/>
      <c r="V407" s="276"/>
      <c r="W407" s="276"/>
      <c r="X407" s="276"/>
    </row>
    <row r="408" spans="1:24" ht="12.75" customHeight="1" x14ac:dyDescent="0.2">
      <c r="A408" s="337" t="s">
        <v>2535</v>
      </c>
      <c r="B408" s="338" t="s">
        <v>2536</v>
      </c>
      <c r="C408" s="339" t="s">
        <v>2535</v>
      </c>
      <c r="D408" s="340"/>
      <c r="E408" s="340"/>
      <c r="F408" s="341" t="str">
        <f t="shared" si="41"/>
        <v>-</v>
      </c>
      <c r="G408" s="305" t="s">
        <v>2922</v>
      </c>
      <c r="H408" s="276"/>
      <c r="I408" s="276"/>
      <c r="J408" s="276"/>
      <c r="K408" s="276"/>
      <c r="L408" s="276"/>
      <c r="M408" s="276"/>
      <c r="N408" s="276"/>
      <c r="O408" s="276"/>
      <c r="P408" s="276"/>
      <c r="Q408" s="276"/>
      <c r="R408" s="276"/>
      <c r="S408" s="276"/>
      <c r="T408" s="276"/>
      <c r="U408" s="276"/>
      <c r="V408" s="276"/>
      <c r="W408" s="276"/>
      <c r="X408" s="276"/>
    </row>
    <row r="409" spans="1:24" ht="24" x14ac:dyDescent="0.2">
      <c r="A409" s="337" t="s">
        <v>2537</v>
      </c>
      <c r="B409" s="338" t="s">
        <v>2538</v>
      </c>
      <c r="C409" s="339" t="s">
        <v>2537</v>
      </c>
      <c r="D409" s="340"/>
      <c r="E409" s="340"/>
      <c r="F409" s="341" t="str">
        <f t="shared" si="41"/>
        <v>-</v>
      </c>
      <c r="G409" s="305" t="s">
        <v>2922</v>
      </c>
      <c r="H409" s="276"/>
      <c r="I409" s="276"/>
      <c r="J409" s="276"/>
      <c r="K409" s="276"/>
      <c r="L409" s="276"/>
      <c r="M409" s="276"/>
      <c r="N409" s="276"/>
      <c r="O409" s="276"/>
      <c r="P409" s="276"/>
      <c r="Q409" s="276"/>
      <c r="R409" s="276"/>
      <c r="S409" s="276"/>
      <c r="T409" s="276"/>
      <c r="U409" s="276"/>
      <c r="V409" s="276"/>
      <c r="W409" s="276"/>
      <c r="X409" s="276"/>
    </row>
    <row r="410" spans="1:24" ht="12.75" customHeight="1" x14ac:dyDescent="0.2">
      <c r="A410" s="337" t="s">
        <v>2539</v>
      </c>
      <c r="B410" s="338" t="s">
        <v>2540</v>
      </c>
      <c r="C410" s="339" t="s">
        <v>2539</v>
      </c>
      <c r="D410" s="340"/>
      <c r="E410" s="340"/>
      <c r="F410" s="341" t="str">
        <f t="shared" si="41"/>
        <v>-</v>
      </c>
      <c r="G410" s="305" t="s">
        <v>2922</v>
      </c>
      <c r="H410" s="276"/>
      <c r="I410" s="276"/>
      <c r="J410" s="276"/>
      <c r="K410" s="276"/>
      <c r="L410" s="276"/>
      <c r="M410" s="276"/>
      <c r="N410" s="276"/>
      <c r="O410" s="276"/>
      <c r="P410" s="276"/>
      <c r="Q410" s="276"/>
      <c r="R410" s="276"/>
      <c r="S410" s="276"/>
      <c r="T410" s="276"/>
      <c r="U410" s="276"/>
      <c r="V410" s="276"/>
      <c r="W410" s="276"/>
      <c r="X410" s="276"/>
    </row>
    <row r="411" spans="1:24" ht="24" x14ac:dyDescent="0.2">
      <c r="A411" s="337" t="s">
        <v>2541</v>
      </c>
      <c r="B411" s="338" t="s">
        <v>2542</v>
      </c>
      <c r="C411" s="339" t="s">
        <v>2541</v>
      </c>
      <c r="D411" s="340"/>
      <c r="E411" s="340"/>
      <c r="F411" s="341" t="str">
        <f t="shared" si="41"/>
        <v>-</v>
      </c>
      <c r="G411" s="305" t="s">
        <v>2922</v>
      </c>
      <c r="H411" s="276"/>
      <c r="I411" s="276"/>
      <c r="J411" s="276"/>
      <c r="K411" s="276"/>
      <c r="L411" s="276"/>
      <c r="M411" s="276"/>
      <c r="N411" s="276"/>
      <c r="O411" s="276"/>
      <c r="P411" s="276"/>
      <c r="Q411" s="276"/>
      <c r="R411" s="276"/>
      <c r="S411" s="276"/>
      <c r="T411" s="276"/>
      <c r="U411" s="276"/>
      <c r="V411" s="276"/>
      <c r="W411" s="276"/>
      <c r="X411" s="276"/>
    </row>
    <row r="412" spans="1:24" ht="12.75" customHeight="1" x14ac:dyDescent="0.2">
      <c r="A412" s="342" t="s">
        <v>2543</v>
      </c>
      <c r="B412" s="343" t="s">
        <v>2544</v>
      </c>
      <c r="C412" s="344" t="s">
        <v>2543</v>
      </c>
      <c r="D412" s="345"/>
      <c r="E412" s="346"/>
      <c r="F412" s="347" t="str">
        <f t="shared" si="41"/>
        <v>-</v>
      </c>
      <c r="G412" s="305" t="s">
        <v>2922</v>
      </c>
      <c r="H412" s="276"/>
      <c r="I412" s="276"/>
      <c r="J412" s="276"/>
      <c r="K412" s="276"/>
      <c r="L412" s="276"/>
      <c r="M412" s="276"/>
      <c r="N412" s="276"/>
      <c r="O412" s="276"/>
      <c r="P412" s="276"/>
      <c r="Q412" s="276"/>
      <c r="R412" s="276"/>
      <c r="S412" s="276"/>
      <c r="T412" s="276"/>
      <c r="U412" s="276"/>
      <c r="V412" s="276"/>
      <c r="W412" s="276"/>
      <c r="X412" s="276"/>
    </row>
    <row r="413" spans="1:24" ht="15" customHeight="1" x14ac:dyDescent="0.2">
      <c r="A413" s="348"/>
      <c r="B413" s="349"/>
      <c r="C413" s="350"/>
      <c r="D413" s="351"/>
      <c r="E413" s="351"/>
      <c r="F413" s="351"/>
      <c r="G413" s="276"/>
      <c r="H413" s="276"/>
      <c r="I413" s="276"/>
      <c r="J413" s="276"/>
      <c r="K413" s="276"/>
      <c r="L413" s="276"/>
      <c r="M413" s="276"/>
      <c r="N413" s="276"/>
      <c r="O413" s="276"/>
      <c r="P413" s="276"/>
      <c r="Q413" s="276"/>
      <c r="R413" s="276"/>
      <c r="S413" s="276"/>
      <c r="T413" s="276"/>
      <c r="U413" s="276"/>
      <c r="V413" s="276"/>
      <c r="W413" s="276"/>
      <c r="X413" s="276"/>
    </row>
    <row r="414" spans="1:24" ht="15" customHeight="1" x14ac:dyDescent="0.2">
      <c r="A414" s="348"/>
      <c r="B414" s="349"/>
      <c r="C414" s="350"/>
      <c r="D414" s="351"/>
      <c r="E414" s="351"/>
      <c r="F414" s="351"/>
      <c r="G414" s="276"/>
      <c r="H414" s="276"/>
      <c r="I414" s="276"/>
      <c r="J414" s="276"/>
      <c r="K414" s="276"/>
      <c r="L414" s="276"/>
      <c r="M414" s="276"/>
      <c r="N414" s="276"/>
      <c r="O414" s="276"/>
      <c r="P414" s="276"/>
      <c r="Q414" s="276"/>
      <c r="R414" s="276"/>
      <c r="S414" s="276"/>
      <c r="T414" s="276"/>
      <c r="U414" s="276"/>
      <c r="V414" s="276"/>
      <c r="W414" s="276"/>
      <c r="X414" s="276"/>
    </row>
    <row r="415" spans="1:24" ht="15" customHeight="1" x14ac:dyDescent="0.2">
      <c r="A415" s="348"/>
      <c r="B415" s="349"/>
      <c r="C415" s="350"/>
      <c r="D415" s="351"/>
      <c r="E415" s="351"/>
      <c r="F415" s="351"/>
      <c r="G415" s="276"/>
      <c r="H415" s="276"/>
      <c r="I415" s="276"/>
      <c r="J415" s="276"/>
      <c r="K415" s="276"/>
      <c r="L415" s="276"/>
      <c r="M415" s="276"/>
      <c r="N415" s="276"/>
      <c r="O415" s="276"/>
      <c r="P415" s="276"/>
      <c r="Q415" s="276"/>
      <c r="R415" s="276"/>
      <c r="S415" s="276"/>
      <c r="T415" s="276"/>
      <c r="U415" s="276"/>
      <c r="V415" s="276"/>
      <c r="W415" s="276"/>
      <c r="X415" s="276"/>
    </row>
    <row r="416" spans="1:24" ht="15" customHeight="1" x14ac:dyDescent="0.2">
      <c r="A416" s="348"/>
      <c r="B416" s="349"/>
      <c r="C416" s="350"/>
      <c r="D416" s="351"/>
      <c r="E416" s="351"/>
      <c r="F416" s="351"/>
      <c r="G416" s="276"/>
      <c r="H416" s="276"/>
      <c r="I416" s="276"/>
      <c r="J416" s="276"/>
      <c r="K416" s="276"/>
      <c r="L416" s="276"/>
      <c r="M416" s="276"/>
      <c r="N416" s="276"/>
      <c r="O416" s="276"/>
      <c r="P416" s="276"/>
      <c r="Q416" s="276"/>
      <c r="R416" s="276"/>
      <c r="S416" s="276"/>
      <c r="T416" s="276"/>
      <c r="U416" s="276"/>
      <c r="V416" s="276"/>
      <c r="W416" s="276"/>
      <c r="X416" s="276"/>
    </row>
    <row r="417" spans="1:24" ht="15" customHeight="1" x14ac:dyDescent="0.2">
      <c r="A417" s="348"/>
      <c r="B417" s="349"/>
      <c r="C417" s="350"/>
      <c r="D417" s="351"/>
      <c r="E417" s="351"/>
      <c r="F417" s="351"/>
      <c r="G417" s="276"/>
      <c r="H417" s="276"/>
      <c r="I417" s="276"/>
      <c r="J417" s="276"/>
      <c r="K417" s="276"/>
      <c r="L417" s="276"/>
      <c r="M417" s="276"/>
      <c r="N417" s="276"/>
      <c r="O417" s="276"/>
      <c r="P417" s="276"/>
      <c r="Q417" s="276"/>
      <c r="R417" s="276"/>
      <c r="S417" s="276"/>
      <c r="T417" s="276"/>
      <c r="U417" s="276"/>
      <c r="V417" s="276"/>
      <c r="W417" s="276"/>
      <c r="X417" s="276"/>
    </row>
    <row r="418" spans="1:24" ht="15" customHeight="1" x14ac:dyDescent="0.2">
      <c r="A418" s="348"/>
      <c r="B418" s="349"/>
      <c r="C418" s="350"/>
      <c r="D418" s="351"/>
      <c r="E418" s="351"/>
      <c r="F418" s="351"/>
      <c r="G418" s="276"/>
      <c r="H418" s="276"/>
      <c r="I418" s="276"/>
      <c r="J418" s="276"/>
      <c r="K418" s="276"/>
      <c r="L418" s="276"/>
      <c r="M418" s="276"/>
      <c r="N418" s="276"/>
      <c r="O418" s="276"/>
      <c r="P418" s="276"/>
      <c r="Q418" s="276"/>
      <c r="R418" s="276"/>
      <c r="S418" s="276"/>
      <c r="T418" s="276"/>
      <c r="U418" s="276"/>
      <c r="V418" s="276"/>
      <c r="W418" s="276"/>
      <c r="X418" s="276"/>
    </row>
    <row r="419" spans="1:24" ht="15" customHeight="1" x14ac:dyDescent="0.2">
      <c r="A419" s="348"/>
      <c r="B419" s="349"/>
      <c r="C419" s="350"/>
      <c r="D419" s="351"/>
      <c r="E419" s="351"/>
      <c r="F419" s="351"/>
      <c r="G419" s="276"/>
      <c r="H419" s="276"/>
      <c r="I419" s="276"/>
      <c r="J419" s="276"/>
      <c r="K419" s="276"/>
      <c r="L419" s="276"/>
      <c r="M419" s="276"/>
      <c r="N419" s="276"/>
      <c r="O419" s="276"/>
      <c r="P419" s="276"/>
      <c r="Q419" s="276"/>
      <c r="R419" s="276"/>
      <c r="S419" s="276"/>
      <c r="T419" s="276"/>
      <c r="U419" s="276"/>
      <c r="V419" s="276"/>
      <c r="W419" s="276"/>
      <c r="X419" s="276"/>
    </row>
    <row r="420" spans="1:24" ht="15" customHeight="1" x14ac:dyDescent="0.2">
      <c r="A420" s="348"/>
      <c r="B420" s="349"/>
      <c r="C420" s="350"/>
      <c r="D420" s="351"/>
      <c r="E420" s="351"/>
      <c r="F420" s="351"/>
      <c r="G420" s="276"/>
      <c r="H420" s="276"/>
      <c r="I420" s="276"/>
      <c r="J420" s="276"/>
      <c r="K420" s="276"/>
      <c r="L420" s="276"/>
      <c r="M420" s="276"/>
      <c r="N420" s="276"/>
      <c r="O420" s="276"/>
      <c r="P420" s="276"/>
      <c r="Q420" s="276"/>
      <c r="R420" s="276"/>
      <c r="S420" s="276"/>
      <c r="T420" s="276"/>
      <c r="U420" s="276"/>
      <c r="V420" s="276"/>
      <c r="W420" s="276"/>
      <c r="X420" s="276"/>
    </row>
    <row r="421" spans="1:24" ht="15" customHeight="1" x14ac:dyDescent="0.2">
      <c r="A421" s="348"/>
      <c r="B421" s="349"/>
      <c r="C421" s="350"/>
      <c r="D421" s="351"/>
      <c r="E421" s="351"/>
      <c r="F421" s="351"/>
      <c r="G421" s="276"/>
      <c r="H421" s="276"/>
      <c r="I421" s="276"/>
      <c r="J421" s="276"/>
      <c r="K421" s="276"/>
      <c r="L421" s="276"/>
      <c r="M421" s="276"/>
      <c r="N421" s="276"/>
      <c r="O421" s="276"/>
      <c r="P421" s="276"/>
      <c r="Q421" s="276"/>
      <c r="R421" s="276"/>
      <c r="S421" s="276"/>
      <c r="T421" s="276"/>
      <c r="U421" s="276"/>
      <c r="V421" s="276"/>
      <c r="W421" s="276"/>
      <c r="X421" s="276"/>
    </row>
    <row r="422" spans="1:24" ht="15" customHeight="1" x14ac:dyDescent="0.2">
      <c r="A422" s="348"/>
      <c r="B422" s="349"/>
      <c r="C422" s="350"/>
      <c r="D422" s="351"/>
      <c r="E422" s="351"/>
      <c r="F422" s="351"/>
      <c r="G422" s="276"/>
      <c r="H422" s="276"/>
      <c r="I422" s="276"/>
      <c r="J422" s="276"/>
      <c r="K422" s="276"/>
      <c r="L422" s="276"/>
      <c r="M422" s="276"/>
      <c r="N422" s="276"/>
      <c r="O422" s="276"/>
      <c r="P422" s="276"/>
      <c r="Q422" s="276"/>
      <c r="R422" s="276"/>
      <c r="S422" s="276"/>
      <c r="T422" s="276"/>
      <c r="U422" s="276"/>
      <c r="V422" s="276"/>
      <c r="W422" s="276"/>
      <c r="X422" s="276"/>
    </row>
    <row r="423" spans="1:24" ht="15" customHeight="1" x14ac:dyDescent="0.2">
      <c r="A423" s="348"/>
      <c r="B423" s="349"/>
      <c r="C423" s="350"/>
      <c r="D423" s="351"/>
      <c r="E423" s="351"/>
      <c r="F423" s="351"/>
      <c r="G423" s="276"/>
      <c r="H423" s="276"/>
      <c r="I423" s="276"/>
      <c r="J423" s="276"/>
      <c r="K423" s="276"/>
      <c r="L423" s="276"/>
      <c r="M423" s="276"/>
      <c r="N423" s="276"/>
      <c r="O423" s="276"/>
      <c r="P423" s="276"/>
      <c r="Q423" s="276"/>
      <c r="R423" s="276"/>
      <c r="S423" s="276"/>
      <c r="T423" s="276"/>
      <c r="U423" s="276"/>
      <c r="V423" s="276"/>
      <c r="W423" s="276"/>
      <c r="X423" s="276"/>
    </row>
    <row r="424" spans="1:24" ht="15" customHeight="1" x14ac:dyDescent="0.2">
      <c r="A424" s="348"/>
      <c r="B424" s="349"/>
      <c r="C424" s="350"/>
      <c r="D424" s="351"/>
      <c r="E424" s="351"/>
      <c r="F424" s="351"/>
      <c r="G424" s="276"/>
      <c r="H424" s="276"/>
      <c r="I424" s="276"/>
      <c r="J424" s="276"/>
      <c r="K424" s="276"/>
      <c r="L424" s="276"/>
      <c r="M424" s="276"/>
      <c r="N424" s="276"/>
      <c r="O424" s="276"/>
      <c r="P424" s="276"/>
      <c r="Q424" s="276"/>
      <c r="R424" s="276"/>
      <c r="S424" s="276"/>
      <c r="T424" s="276"/>
      <c r="U424" s="276"/>
      <c r="V424" s="276"/>
      <c r="W424" s="276"/>
      <c r="X424" s="276"/>
    </row>
    <row r="425" spans="1:24" ht="15" customHeight="1" x14ac:dyDescent="0.2">
      <c r="A425" s="348"/>
      <c r="B425" s="349"/>
      <c r="C425" s="350"/>
      <c r="D425" s="351"/>
      <c r="E425" s="351"/>
      <c r="F425" s="351"/>
      <c r="G425" s="276"/>
      <c r="H425" s="276"/>
      <c r="I425" s="276"/>
      <c r="J425" s="276"/>
      <c r="K425" s="276"/>
      <c r="L425" s="276"/>
      <c r="M425" s="276"/>
      <c r="N425" s="276"/>
      <c r="O425" s="276"/>
      <c r="P425" s="276"/>
      <c r="Q425" s="276"/>
      <c r="R425" s="276"/>
      <c r="S425" s="276"/>
      <c r="T425" s="276"/>
      <c r="U425" s="276"/>
      <c r="V425" s="276"/>
      <c r="W425" s="276"/>
      <c r="X425" s="276"/>
    </row>
    <row r="426" spans="1:24" ht="15" customHeight="1" x14ac:dyDescent="0.2">
      <c r="A426" s="348"/>
      <c r="B426" s="349"/>
      <c r="C426" s="350"/>
      <c r="D426" s="351"/>
      <c r="E426" s="351"/>
      <c r="F426" s="351"/>
      <c r="G426" s="276"/>
      <c r="H426" s="276"/>
      <c r="I426" s="276"/>
      <c r="J426" s="276"/>
      <c r="K426" s="276"/>
      <c r="L426" s="276"/>
      <c r="M426" s="276"/>
      <c r="N426" s="276"/>
      <c r="O426" s="276"/>
      <c r="P426" s="276"/>
      <c r="Q426" s="276"/>
      <c r="R426" s="276"/>
      <c r="S426" s="276"/>
      <c r="T426" s="276"/>
      <c r="U426" s="276"/>
      <c r="V426" s="276"/>
      <c r="W426" s="276"/>
      <c r="X426" s="276"/>
    </row>
    <row r="427" spans="1:24" ht="15" customHeight="1" x14ac:dyDescent="0.2">
      <c r="A427" s="348"/>
      <c r="B427" s="349"/>
      <c r="C427" s="350"/>
      <c r="D427" s="351"/>
      <c r="E427" s="351"/>
      <c r="F427" s="351"/>
      <c r="G427" s="276"/>
      <c r="H427" s="276"/>
      <c r="I427" s="276"/>
      <c r="J427" s="276"/>
      <c r="K427" s="276"/>
      <c r="L427" s="276"/>
      <c r="M427" s="276"/>
      <c r="N427" s="276"/>
      <c r="O427" s="276"/>
      <c r="P427" s="276"/>
      <c r="Q427" s="276"/>
      <c r="R427" s="276"/>
      <c r="S427" s="276"/>
      <c r="T427" s="276"/>
      <c r="U427" s="276"/>
      <c r="V427" s="276"/>
      <c r="W427" s="276"/>
      <c r="X427" s="276"/>
    </row>
    <row r="428" spans="1:24" ht="15" customHeight="1" x14ac:dyDescent="0.2">
      <c r="A428" s="348"/>
      <c r="B428" s="349"/>
      <c r="C428" s="350"/>
      <c r="D428" s="351"/>
      <c r="E428" s="351"/>
      <c r="F428" s="351"/>
      <c r="G428" s="276"/>
      <c r="H428" s="276"/>
      <c r="I428" s="276"/>
      <c r="J428" s="276"/>
      <c r="K428" s="276"/>
      <c r="L428" s="276"/>
      <c r="M428" s="276"/>
      <c r="N428" s="276"/>
      <c r="O428" s="276"/>
      <c r="P428" s="276"/>
      <c r="Q428" s="276"/>
      <c r="R428" s="276"/>
      <c r="S428" s="276"/>
      <c r="T428" s="276"/>
      <c r="U428" s="276"/>
      <c r="V428" s="276"/>
      <c r="W428" s="276"/>
      <c r="X428" s="276"/>
    </row>
    <row r="429" spans="1:24" ht="15" customHeight="1" x14ac:dyDescent="0.2">
      <c r="A429" s="348"/>
      <c r="B429" s="349"/>
      <c r="C429" s="350"/>
      <c r="D429" s="351"/>
      <c r="E429" s="351"/>
      <c r="F429" s="351"/>
      <c r="G429" s="276"/>
      <c r="H429" s="276"/>
      <c r="I429" s="276"/>
      <c r="J429" s="276"/>
      <c r="K429" s="276"/>
      <c r="L429" s="276"/>
      <c r="M429" s="276"/>
      <c r="N429" s="276"/>
      <c r="O429" s="276"/>
      <c r="P429" s="276"/>
      <c r="Q429" s="276"/>
      <c r="R429" s="276"/>
      <c r="S429" s="276"/>
      <c r="T429" s="276"/>
      <c r="U429" s="276"/>
      <c r="V429" s="276"/>
      <c r="W429" s="276"/>
      <c r="X429" s="276"/>
    </row>
    <row r="430" spans="1:24" ht="15" customHeight="1" x14ac:dyDescent="0.2">
      <c r="A430" s="348"/>
      <c r="B430" s="349"/>
      <c r="C430" s="350"/>
      <c r="D430" s="351"/>
      <c r="E430" s="351"/>
      <c r="F430" s="351"/>
      <c r="G430" s="276"/>
      <c r="H430" s="276"/>
      <c r="I430" s="276"/>
      <c r="J430" s="276"/>
      <c r="K430" s="276"/>
      <c r="L430" s="276"/>
      <c r="M430" s="276"/>
      <c r="N430" s="276"/>
      <c r="O430" s="276"/>
      <c r="P430" s="276"/>
      <c r="Q430" s="276"/>
      <c r="R430" s="276"/>
      <c r="S430" s="276"/>
      <c r="T430" s="276"/>
      <c r="U430" s="276"/>
      <c r="V430" s="276"/>
      <c r="W430" s="276"/>
      <c r="X430" s="276"/>
    </row>
    <row r="431" spans="1:24" ht="15" customHeight="1" x14ac:dyDescent="0.2">
      <c r="A431" s="348"/>
      <c r="B431" s="349"/>
      <c r="C431" s="350"/>
      <c r="D431" s="351"/>
      <c r="E431" s="351"/>
      <c r="F431" s="351"/>
      <c r="G431" s="276"/>
      <c r="H431" s="276"/>
      <c r="I431" s="276"/>
      <c r="J431" s="276"/>
      <c r="K431" s="276"/>
      <c r="L431" s="276"/>
      <c r="M431" s="276"/>
      <c r="N431" s="276"/>
      <c r="O431" s="276"/>
      <c r="P431" s="276"/>
      <c r="Q431" s="276"/>
      <c r="R431" s="276"/>
      <c r="S431" s="276"/>
      <c r="T431" s="276"/>
      <c r="U431" s="276"/>
      <c r="V431" s="276"/>
      <c r="W431" s="276"/>
      <c r="X431" s="276"/>
    </row>
    <row r="432" spans="1:24" ht="15" customHeight="1" x14ac:dyDescent="0.2">
      <c r="A432" s="348"/>
      <c r="B432" s="349"/>
      <c r="C432" s="350"/>
      <c r="D432" s="351"/>
      <c r="E432" s="351"/>
      <c r="F432" s="351"/>
      <c r="G432" s="276"/>
      <c r="H432" s="276"/>
      <c r="I432" s="276"/>
      <c r="J432" s="276"/>
      <c r="K432" s="276"/>
      <c r="L432" s="276"/>
      <c r="M432" s="276"/>
      <c r="N432" s="276"/>
      <c r="O432" s="276"/>
      <c r="P432" s="276"/>
      <c r="Q432" s="276"/>
      <c r="R432" s="276"/>
      <c r="S432" s="276"/>
      <c r="T432" s="276"/>
      <c r="U432" s="276"/>
      <c r="V432" s="276"/>
      <c r="W432" s="276"/>
      <c r="X432" s="276"/>
    </row>
    <row r="433" spans="1:24" ht="15" customHeight="1" x14ac:dyDescent="0.2">
      <c r="A433" s="348"/>
      <c r="B433" s="349"/>
      <c r="C433" s="350"/>
      <c r="D433" s="351"/>
      <c r="E433" s="351"/>
      <c r="F433" s="351"/>
      <c r="G433" s="276"/>
      <c r="H433" s="276"/>
      <c r="I433" s="276"/>
      <c r="J433" s="276"/>
      <c r="K433" s="276"/>
      <c r="L433" s="276"/>
      <c r="M433" s="276"/>
      <c r="N433" s="276"/>
      <c r="O433" s="276"/>
      <c r="P433" s="276"/>
      <c r="Q433" s="276"/>
      <c r="R433" s="276"/>
      <c r="S433" s="276"/>
      <c r="T433" s="276"/>
      <c r="U433" s="276"/>
      <c r="V433" s="276"/>
      <c r="W433" s="276"/>
      <c r="X433" s="276"/>
    </row>
    <row r="434" spans="1:24" ht="15" customHeight="1" x14ac:dyDescent="0.2">
      <c r="A434" s="348"/>
      <c r="B434" s="349"/>
      <c r="C434" s="350"/>
      <c r="D434" s="351"/>
      <c r="E434" s="351"/>
      <c r="F434" s="351"/>
      <c r="G434" s="276"/>
      <c r="H434" s="276"/>
      <c r="I434" s="276"/>
      <c r="J434" s="276"/>
      <c r="K434" s="276"/>
      <c r="L434" s="276"/>
      <c r="M434" s="276"/>
      <c r="N434" s="276"/>
      <c r="O434" s="276"/>
      <c r="P434" s="276"/>
      <c r="Q434" s="276"/>
      <c r="R434" s="276"/>
      <c r="S434" s="276"/>
      <c r="T434" s="276"/>
      <c r="U434" s="276"/>
      <c r="V434" s="276"/>
      <c r="W434" s="276"/>
      <c r="X434" s="276"/>
    </row>
    <row r="435" spans="1:24" ht="15" customHeight="1" x14ac:dyDescent="0.2">
      <c r="A435" s="348"/>
      <c r="B435" s="349"/>
      <c r="C435" s="350"/>
      <c r="D435" s="351"/>
      <c r="E435" s="351"/>
      <c r="F435" s="351"/>
      <c r="G435" s="276"/>
      <c r="H435" s="276"/>
      <c r="I435" s="276"/>
      <c r="J435" s="276"/>
      <c r="K435" s="276"/>
      <c r="L435" s="276"/>
      <c r="M435" s="276"/>
      <c r="N435" s="276"/>
      <c r="O435" s="276"/>
      <c r="P435" s="276"/>
      <c r="Q435" s="276"/>
      <c r="R435" s="276"/>
      <c r="S435" s="276"/>
      <c r="T435" s="276"/>
      <c r="U435" s="276"/>
      <c r="V435" s="276"/>
      <c r="W435" s="276"/>
      <c r="X435" s="276"/>
    </row>
    <row r="436" spans="1:24" ht="15" customHeight="1" x14ac:dyDescent="0.2">
      <c r="A436" s="348"/>
      <c r="B436" s="349"/>
      <c r="C436" s="350"/>
      <c r="D436" s="351"/>
      <c r="E436" s="351"/>
      <c r="F436" s="351"/>
      <c r="G436" s="276"/>
      <c r="H436" s="276"/>
      <c r="I436" s="276"/>
      <c r="J436" s="276"/>
      <c r="K436" s="276"/>
      <c r="L436" s="276"/>
      <c r="M436" s="276"/>
      <c r="N436" s="276"/>
      <c r="O436" s="276"/>
      <c r="P436" s="276"/>
      <c r="Q436" s="276"/>
      <c r="R436" s="276"/>
      <c r="S436" s="276"/>
      <c r="T436" s="276"/>
      <c r="U436" s="276"/>
      <c r="V436" s="276"/>
      <c r="W436" s="276"/>
      <c r="X436" s="276"/>
    </row>
    <row r="437" spans="1:24" ht="15" customHeight="1" x14ac:dyDescent="0.2">
      <c r="A437" s="348"/>
      <c r="B437" s="349"/>
      <c r="C437" s="350"/>
      <c r="D437" s="351"/>
      <c r="E437" s="351"/>
      <c r="F437" s="351"/>
      <c r="G437" s="276"/>
      <c r="H437" s="276"/>
      <c r="I437" s="276"/>
      <c r="J437" s="276"/>
      <c r="K437" s="276"/>
      <c r="L437" s="276"/>
      <c r="M437" s="276"/>
      <c r="N437" s="276"/>
      <c r="O437" s="276"/>
      <c r="P437" s="276"/>
      <c r="Q437" s="276"/>
      <c r="R437" s="276"/>
      <c r="S437" s="276"/>
      <c r="T437" s="276"/>
      <c r="U437" s="276"/>
      <c r="V437" s="276"/>
      <c r="W437" s="276"/>
      <c r="X437" s="276"/>
    </row>
    <row r="438" spans="1:24" ht="15" customHeight="1" x14ac:dyDescent="0.2">
      <c r="A438" s="348"/>
      <c r="B438" s="349"/>
      <c r="C438" s="350"/>
      <c r="D438" s="351"/>
      <c r="E438" s="351"/>
      <c r="F438" s="351"/>
      <c r="G438" s="276"/>
      <c r="H438" s="276"/>
      <c r="I438" s="276"/>
      <c r="J438" s="276"/>
      <c r="K438" s="276"/>
      <c r="L438" s="276"/>
      <c r="M438" s="276"/>
      <c r="N438" s="276"/>
      <c r="O438" s="276"/>
      <c r="P438" s="276"/>
      <c r="Q438" s="276"/>
      <c r="R438" s="276"/>
      <c r="S438" s="276"/>
      <c r="T438" s="276"/>
      <c r="U438" s="276"/>
      <c r="V438" s="276"/>
      <c r="W438" s="276"/>
      <c r="X438" s="276"/>
    </row>
    <row r="439" spans="1:24" ht="15" customHeight="1" x14ac:dyDescent="0.2">
      <c r="A439" s="348"/>
      <c r="B439" s="349"/>
      <c r="C439" s="350"/>
      <c r="D439" s="351"/>
      <c r="E439" s="351"/>
      <c r="F439" s="351"/>
      <c r="G439" s="276"/>
      <c r="H439" s="276"/>
      <c r="I439" s="276"/>
      <c r="J439" s="276"/>
      <c r="K439" s="276"/>
      <c r="L439" s="276"/>
      <c r="M439" s="276"/>
      <c r="N439" s="276"/>
      <c r="O439" s="276"/>
      <c r="P439" s="276"/>
      <c r="Q439" s="276"/>
      <c r="R439" s="276"/>
      <c r="S439" s="276"/>
      <c r="T439" s="276"/>
      <c r="U439" s="276"/>
      <c r="V439" s="276"/>
      <c r="W439" s="276"/>
      <c r="X439" s="276"/>
    </row>
    <row r="440" spans="1:24" ht="15" customHeight="1" x14ac:dyDescent="0.2">
      <c r="A440" s="348"/>
      <c r="B440" s="349"/>
      <c r="C440" s="350"/>
      <c r="D440" s="351"/>
      <c r="E440" s="351"/>
      <c r="F440" s="351"/>
      <c r="G440" s="276"/>
      <c r="H440" s="276"/>
      <c r="I440" s="276"/>
      <c r="J440" s="276"/>
      <c r="K440" s="276"/>
      <c r="L440" s="276"/>
      <c r="M440" s="276"/>
      <c r="N440" s="276"/>
      <c r="O440" s="276"/>
      <c r="P440" s="276"/>
      <c r="Q440" s="276"/>
      <c r="R440" s="276"/>
      <c r="S440" s="276"/>
      <c r="T440" s="276"/>
      <c r="U440" s="276"/>
      <c r="V440" s="276"/>
      <c r="W440" s="276"/>
      <c r="X440" s="276"/>
    </row>
    <row r="441" spans="1:24" ht="15" customHeight="1" x14ac:dyDescent="0.2">
      <c r="A441" s="348"/>
      <c r="B441" s="349"/>
      <c r="C441" s="350"/>
      <c r="D441" s="351"/>
      <c r="E441" s="351"/>
      <c r="F441" s="351"/>
      <c r="G441" s="276"/>
      <c r="H441" s="276"/>
      <c r="I441" s="276"/>
      <c r="J441" s="276"/>
      <c r="K441" s="276"/>
      <c r="L441" s="276"/>
      <c r="M441" s="276"/>
      <c r="N441" s="276"/>
      <c r="O441" s="276"/>
      <c r="P441" s="276"/>
      <c r="Q441" s="276"/>
      <c r="R441" s="276"/>
      <c r="S441" s="276"/>
      <c r="T441" s="276"/>
      <c r="U441" s="276"/>
      <c r="V441" s="276"/>
      <c r="W441" s="276"/>
      <c r="X441" s="276"/>
    </row>
    <row r="442" spans="1:24" ht="15" customHeight="1" x14ac:dyDescent="0.2">
      <c r="A442" s="348"/>
      <c r="B442" s="349"/>
      <c r="C442" s="350"/>
      <c r="D442" s="351"/>
      <c r="E442" s="351"/>
      <c r="F442" s="351"/>
      <c r="G442" s="276"/>
      <c r="H442" s="276"/>
      <c r="I442" s="276"/>
      <c r="J442" s="276"/>
      <c r="K442" s="276"/>
      <c r="L442" s="276"/>
      <c r="M442" s="276"/>
      <c r="N442" s="276"/>
      <c r="O442" s="276"/>
      <c r="P442" s="276"/>
      <c r="Q442" s="276"/>
      <c r="R442" s="276"/>
      <c r="S442" s="276"/>
      <c r="T442" s="276"/>
      <c r="U442" s="276"/>
      <c r="V442" s="276"/>
      <c r="W442" s="276"/>
      <c r="X442" s="276"/>
    </row>
    <row r="443" spans="1:24" ht="15" customHeight="1" x14ac:dyDescent="0.2">
      <c r="A443" s="348"/>
      <c r="B443" s="349"/>
      <c r="C443" s="350"/>
      <c r="D443" s="351"/>
      <c r="E443" s="351"/>
      <c r="F443" s="351"/>
      <c r="G443" s="276"/>
      <c r="H443" s="276"/>
      <c r="I443" s="276"/>
      <c r="J443" s="276"/>
      <c r="K443" s="276"/>
      <c r="L443" s="276"/>
      <c r="M443" s="276"/>
      <c r="N443" s="276"/>
      <c r="O443" s="276"/>
      <c r="P443" s="276"/>
      <c r="Q443" s="276"/>
      <c r="R443" s="276"/>
      <c r="S443" s="276"/>
      <c r="T443" s="276"/>
      <c r="U443" s="276"/>
      <c r="V443" s="276"/>
      <c r="W443" s="276"/>
      <c r="X443" s="276"/>
    </row>
    <row r="444" spans="1:24" ht="15" customHeight="1" x14ac:dyDescent="0.2">
      <c r="A444" s="348"/>
      <c r="B444" s="349"/>
      <c r="C444" s="350"/>
      <c r="D444" s="351"/>
      <c r="E444" s="351"/>
      <c r="F444" s="351"/>
      <c r="G444" s="276"/>
      <c r="H444" s="276"/>
      <c r="I444" s="276"/>
      <c r="J444" s="276"/>
      <c r="K444" s="276"/>
      <c r="L444" s="276"/>
      <c r="M444" s="276"/>
      <c r="N444" s="276"/>
      <c r="O444" s="276"/>
      <c r="P444" s="276"/>
      <c r="Q444" s="276"/>
      <c r="R444" s="276"/>
      <c r="S444" s="276"/>
      <c r="T444" s="276"/>
      <c r="U444" s="276"/>
      <c r="V444" s="276"/>
      <c r="W444" s="276"/>
      <c r="X444" s="276"/>
    </row>
    <row r="445" spans="1:24" ht="15" customHeight="1" x14ac:dyDescent="0.2">
      <c r="A445" s="348"/>
      <c r="B445" s="349"/>
      <c r="C445" s="350"/>
      <c r="D445" s="351"/>
      <c r="E445" s="351"/>
      <c r="F445" s="351"/>
      <c r="G445" s="276"/>
      <c r="H445" s="276"/>
      <c r="I445" s="276"/>
      <c r="J445" s="276"/>
      <c r="K445" s="276"/>
      <c r="L445" s="276"/>
      <c r="M445" s="276"/>
      <c r="N445" s="276"/>
      <c r="O445" s="276"/>
      <c r="P445" s="276"/>
      <c r="Q445" s="276"/>
      <c r="R445" s="276"/>
      <c r="S445" s="276"/>
      <c r="T445" s="276"/>
      <c r="U445" s="276"/>
      <c r="V445" s="276"/>
      <c r="W445" s="276"/>
      <c r="X445" s="276"/>
    </row>
    <row r="446" spans="1:24" ht="15" customHeight="1" x14ac:dyDescent="0.2">
      <c r="A446" s="348"/>
      <c r="B446" s="349"/>
      <c r="C446" s="350"/>
      <c r="D446" s="351"/>
      <c r="E446" s="351"/>
      <c r="F446" s="351"/>
      <c r="G446" s="276"/>
      <c r="H446" s="276"/>
      <c r="I446" s="276"/>
      <c r="J446" s="276"/>
      <c r="K446" s="276"/>
      <c r="L446" s="276"/>
      <c r="M446" s="276"/>
      <c r="N446" s="276"/>
      <c r="O446" s="276"/>
      <c r="P446" s="276"/>
      <c r="Q446" s="276"/>
      <c r="R446" s="276"/>
      <c r="S446" s="276"/>
      <c r="T446" s="276"/>
      <c r="U446" s="276"/>
      <c r="V446" s="276"/>
      <c r="W446" s="276"/>
      <c r="X446" s="276"/>
    </row>
    <row r="447" spans="1:24" ht="15" customHeight="1" x14ac:dyDescent="0.2">
      <c r="A447" s="348"/>
      <c r="B447" s="349"/>
      <c r="C447" s="350"/>
      <c r="D447" s="351"/>
      <c r="E447" s="351"/>
      <c r="F447" s="351"/>
      <c r="G447" s="276"/>
      <c r="H447" s="276"/>
      <c r="I447" s="276"/>
      <c r="J447" s="276"/>
      <c r="K447" s="276"/>
      <c r="L447" s="276"/>
      <c r="M447" s="276"/>
      <c r="N447" s="276"/>
      <c r="O447" s="276"/>
      <c r="P447" s="276"/>
      <c r="Q447" s="276"/>
      <c r="R447" s="276"/>
      <c r="S447" s="276"/>
      <c r="T447" s="276"/>
      <c r="U447" s="276"/>
      <c r="V447" s="276"/>
      <c r="W447" s="276"/>
      <c r="X447" s="276"/>
    </row>
    <row r="448" spans="1:24" ht="15" customHeight="1" x14ac:dyDescent="0.2">
      <c r="A448" s="348"/>
      <c r="B448" s="349"/>
      <c r="C448" s="350"/>
      <c r="D448" s="351"/>
      <c r="E448" s="351"/>
      <c r="F448" s="351"/>
      <c r="G448" s="276"/>
      <c r="H448" s="276"/>
      <c r="I448" s="276"/>
      <c r="J448" s="276"/>
      <c r="K448" s="276"/>
      <c r="L448" s="276"/>
      <c r="M448" s="276"/>
      <c r="N448" s="276"/>
      <c r="O448" s="276"/>
      <c r="P448" s="276"/>
      <c r="Q448" s="276"/>
      <c r="R448" s="276"/>
      <c r="S448" s="276"/>
      <c r="T448" s="276"/>
      <c r="U448" s="276"/>
      <c r="V448" s="276"/>
      <c r="W448" s="276"/>
      <c r="X448" s="276"/>
    </row>
    <row r="449" spans="1:24" ht="15" customHeight="1" x14ac:dyDescent="0.2">
      <c r="A449" s="348"/>
      <c r="B449" s="349"/>
      <c r="C449" s="350"/>
      <c r="D449" s="351"/>
      <c r="E449" s="351"/>
      <c r="F449" s="351"/>
      <c r="G449" s="276"/>
      <c r="H449" s="276"/>
      <c r="I449" s="276"/>
      <c r="J449" s="276"/>
      <c r="K449" s="276"/>
      <c r="L449" s="276"/>
      <c r="M449" s="276"/>
      <c r="N449" s="276"/>
      <c r="O449" s="276"/>
      <c r="P449" s="276"/>
      <c r="Q449" s="276"/>
      <c r="R449" s="276"/>
      <c r="S449" s="276"/>
      <c r="T449" s="276"/>
      <c r="U449" s="276"/>
      <c r="V449" s="276"/>
      <c r="W449" s="276"/>
      <c r="X449" s="276"/>
    </row>
    <row r="450" spans="1:24" ht="15" customHeight="1" x14ac:dyDescent="0.2">
      <c r="A450" s="348"/>
      <c r="B450" s="349"/>
      <c r="C450" s="350"/>
      <c r="D450" s="351"/>
      <c r="E450" s="351"/>
      <c r="F450" s="351"/>
      <c r="G450" s="276"/>
      <c r="H450" s="276"/>
      <c r="I450" s="276"/>
      <c r="J450" s="276"/>
      <c r="K450" s="276"/>
      <c r="L450" s="276"/>
      <c r="M450" s="276"/>
      <c r="N450" s="276"/>
      <c r="O450" s="276"/>
      <c r="P450" s="276"/>
      <c r="Q450" s="276"/>
      <c r="R450" s="276"/>
      <c r="S450" s="276"/>
      <c r="T450" s="276"/>
      <c r="U450" s="276"/>
      <c r="V450" s="276"/>
      <c r="W450" s="276"/>
      <c r="X450" s="276"/>
    </row>
    <row r="451" spans="1:24" ht="15" customHeight="1" x14ac:dyDescent="0.2">
      <c r="A451" s="348"/>
      <c r="B451" s="349"/>
      <c r="C451" s="350"/>
      <c r="D451" s="351"/>
      <c r="E451" s="351"/>
      <c r="F451" s="351"/>
      <c r="G451" s="276"/>
      <c r="H451" s="276"/>
      <c r="I451" s="276"/>
      <c r="J451" s="276"/>
      <c r="K451" s="276"/>
      <c r="L451" s="276"/>
      <c r="M451" s="276"/>
      <c r="N451" s="276"/>
      <c r="O451" s="276"/>
      <c r="P451" s="276"/>
      <c r="Q451" s="276"/>
      <c r="R451" s="276"/>
      <c r="S451" s="276"/>
      <c r="T451" s="276"/>
      <c r="U451" s="276"/>
      <c r="V451" s="276"/>
      <c r="W451" s="276"/>
      <c r="X451" s="276"/>
    </row>
    <row r="452" spans="1:24" ht="15" customHeight="1" x14ac:dyDescent="0.2">
      <c r="A452" s="348"/>
      <c r="B452" s="349"/>
      <c r="C452" s="350"/>
      <c r="D452" s="351"/>
      <c r="E452" s="351"/>
      <c r="F452" s="351"/>
      <c r="G452" s="276"/>
      <c r="H452" s="276"/>
      <c r="I452" s="276"/>
      <c r="J452" s="276"/>
      <c r="K452" s="276"/>
      <c r="L452" s="276"/>
      <c r="M452" s="276"/>
      <c r="N452" s="276"/>
      <c r="O452" s="276"/>
      <c r="P452" s="276"/>
      <c r="Q452" s="276"/>
      <c r="R452" s="276"/>
      <c r="S452" s="276"/>
      <c r="T452" s="276"/>
      <c r="U452" s="276"/>
      <c r="V452" s="276"/>
      <c r="W452" s="276"/>
      <c r="X452" s="276"/>
    </row>
    <row r="453" spans="1:24" ht="15" customHeight="1" x14ac:dyDescent="0.2">
      <c r="A453" s="348"/>
      <c r="B453" s="349"/>
      <c r="C453" s="350"/>
      <c r="D453" s="351"/>
      <c r="E453" s="351"/>
      <c r="F453" s="351"/>
      <c r="G453" s="276"/>
      <c r="H453" s="276"/>
      <c r="I453" s="276"/>
      <c r="J453" s="276"/>
      <c r="K453" s="276"/>
      <c r="L453" s="276"/>
      <c r="M453" s="276"/>
      <c r="N453" s="276"/>
      <c r="O453" s="276"/>
      <c r="P453" s="276"/>
      <c r="Q453" s="276"/>
      <c r="R453" s="276"/>
      <c r="S453" s="276"/>
      <c r="T453" s="276"/>
      <c r="U453" s="276"/>
      <c r="V453" s="276"/>
      <c r="W453" s="276"/>
      <c r="X453" s="276"/>
    </row>
    <row r="454" spans="1:24" ht="15" customHeight="1" x14ac:dyDescent="0.2">
      <c r="A454" s="348"/>
      <c r="B454" s="349"/>
      <c r="C454" s="350"/>
      <c r="D454" s="351"/>
      <c r="E454" s="351"/>
      <c r="F454" s="351"/>
      <c r="G454" s="276"/>
      <c r="H454" s="276"/>
      <c r="I454" s="276"/>
      <c r="J454" s="276"/>
      <c r="K454" s="276"/>
      <c r="L454" s="276"/>
      <c r="M454" s="276"/>
      <c r="N454" s="276"/>
      <c r="O454" s="276"/>
      <c r="P454" s="276"/>
      <c r="Q454" s="276"/>
      <c r="R454" s="276"/>
      <c r="S454" s="276"/>
      <c r="T454" s="276"/>
      <c r="U454" s="276"/>
      <c r="V454" s="276"/>
      <c r="W454" s="276"/>
      <c r="X454" s="276"/>
    </row>
    <row r="455" spans="1:24" ht="15" customHeight="1" x14ac:dyDescent="0.2">
      <c r="A455" s="348"/>
      <c r="B455" s="349"/>
      <c r="C455" s="350"/>
      <c r="D455" s="351"/>
      <c r="E455" s="351"/>
      <c r="F455" s="351"/>
      <c r="G455" s="276"/>
      <c r="H455" s="276"/>
      <c r="I455" s="276"/>
      <c r="J455" s="276"/>
      <c r="K455" s="276"/>
      <c r="L455" s="276"/>
      <c r="M455" s="276"/>
      <c r="N455" s="276"/>
      <c r="O455" s="276"/>
      <c r="P455" s="276"/>
      <c r="Q455" s="276"/>
      <c r="R455" s="276"/>
      <c r="S455" s="276"/>
      <c r="T455" s="276"/>
      <c r="U455" s="276"/>
      <c r="V455" s="276"/>
      <c r="W455" s="276"/>
      <c r="X455" s="276"/>
    </row>
    <row r="456" spans="1:24" ht="15" customHeight="1" x14ac:dyDescent="0.2">
      <c r="A456" s="348"/>
      <c r="B456" s="349"/>
      <c r="C456" s="350"/>
      <c r="D456" s="351"/>
      <c r="E456" s="351"/>
      <c r="F456" s="351"/>
      <c r="G456" s="276"/>
      <c r="H456" s="276"/>
      <c r="I456" s="276"/>
      <c r="J456" s="276"/>
      <c r="K456" s="276"/>
      <c r="L456" s="276"/>
      <c r="M456" s="276"/>
      <c r="N456" s="276"/>
      <c r="O456" s="276"/>
      <c r="P456" s="276"/>
      <c r="Q456" s="276"/>
      <c r="R456" s="276"/>
      <c r="S456" s="276"/>
      <c r="T456" s="276"/>
      <c r="U456" s="276"/>
      <c r="V456" s="276"/>
      <c r="W456" s="276"/>
      <c r="X456" s="276"/>
    </row>
    <row r="457" spans="1:24" ht="15" customHeight="1" x14ac:dyDescent="0.2">
      <c r="A457" s="348"/>
      <c r="B457" s="349"/>
      <c r="C457" s="350"/>
      <c r="D457" s="351"/>
      <c r="E457" s="351"/>
      <c r="F457" s="351"/>
      <c r="G457" s="276"/>
      <c r="H457" s="276"/>
      <c r="I457" s="276"/>
      <c r="J457" s="276"/>
      <c r="K457" s="276"/>
      <c r="L457" s="276"/>
      <c r="M457" s="276"/>
      <c r="N457" s="276"/>
      <c r="O457" s="276"/>
      <c r="P457" s="276"/>
      <c r="Q457" s="276"/>
      <c r="R457" s="276"/>
      <c r="S457" s="276"/>
      <c r="T457" s="276"/>
      <c r="U457" s="276"/>
      <c r="V457" s="276"/>
      <c r="W457" s="276"/>
      <c r="X457" s="276"/>
    </row>
    <row r="458" spans="1:24" ht="15" customHeight="1" x14ac:dyDescent="0.2">
      <c r="A458" s="348"/>
      <c r="B458" s="349"/>
      <c r="C458" s="350"/>
      <c r="D458" s="351"/>
      <c r="E458" s="351"/>
      <c r="F458" s="351"/>
      <c r="G458" s="276"/>
      <c r="H458" s="276"/>
      <c r="I458" s="276"/>
      <c r="J458" s="276"/>
      <c r="K458" s="276"/>
      <c r="L458" s="276"/>
      <c r="M458" s="276"/>
      <c r="N458" s="276"/>
      <c r="O458" s="276"/>
      <c r="P458" s="276"/>
      <c r="Q458" s="276"/>
      <c r="R458" s="276"/>
      <c r="S458" s="276"/>
      <c r="T458" s="276"/>
      <c r="U458" s="276"/>
      <c r="V458" s="276"/>
      <c r="W458" s="276"/>
      <c r="X458" s="276"/>
    </row>
    <row r="459" spans="1:24" ht="15" customHeight="1" x14ac:dyDescent="0.2">
      <c r="A459" s="348"/>
      <c r="B459" s="349"/>
      <c r="C459" s="350"/>
      <c r="D459" s="351"/>
      <c r="E459" s="351"/>
      <c r="F459" s="351"/>
      <c r="G459" s="276"/>
      <c r="H459" s="276"/>
      <c r="I459" s="276"/>
      <c r="J459" s="276"/>
      <c r="K459" s="276"/>
      <c r="L459" s="276"/>
      <c r="M459" s="276"/>
      <c r="N459" s="276"/>
      <c r="O459" s="276"/>
      <c r="P459" s="276"/>
      <c r="Q459" s="276"/>
      <c r="R459" s="276"/>
      <c r="S459" s="276"/>
      <c r="T459" s="276"/>
      <c r="U459" s="276"/>
      <c r="V459" s="276"/>
      <c r="W459" s="276"/>
      <c r="X459" s="276"/>
    </row>
    <row r="460" spans="1:24" ht="15" customHeight="1" x14ac:dyDescent="0.2">
      <c r="A460" s="348"/>
      <c r="B460" s="349"/>
      <c r="C460" s="350"/>
      <c r="D460" s="351"/>
      <c r="E460" s="351"/>
      <c r="F460" s="351"/>
      <c r="G460" s="276"/>
      <c r="H460" s="276"/>
      <c r="I460" s="276"/>
      <c r="J460" s="276"/>
      <c r="K460" s="276"/>
      <c r="L460" s="276"/>
      <c r="M460" s="276"/>
      <c r="N460" s="276"/>
      <c r="O460" s="276"/>
      <c r="P460" s="276"/>
      <c r="Q460" s="276"/>
      <c r="R460" s="276"/>
      <c r="S460" s="276"/>
      <c r="T460" s="276"/>
      <c r="U460" s="276"/>
      <c r="V460" s="276"/>
      <c r="W460" s="276"/>
      <c r="X460" s="276"/>
    </row>
    <row r="461" spans="1:24" ht="15" customHeight="1" x14ac:dyDescent="0.2">
      <c r="A461" s="348"/>
      <c r="B461" s="349"/>
      <c r="C461" s="350"/>
      <c r="D461" s="351"/>
      <c r="E461" s="351"/>
      <c r="F461" s="351"/>
      <c r="G461" s="276"/>
      <c r="H461" s="276"/>
      <c r="I461" s="276"/>
      <c r="J461" s="276"/>
      <c r="K461" s="276"/>
      <c r="L461" s="276"/>
      <c r="M461" s="276"/>
      <c r="N461" s="276"/>
      <c r="O461" s="276"/>
      <c r="P461" s="276"/>
      <c r="Q461" s="276"/>
      <c r="R461" s="276"/>
      <c r="S461" s="276"/>
      <c r="T461" s="276"/>
      <c r="U461" s="276"/>
      <c r="V461" s="276"/>
      <c r="W461" s="276"/>
      <c r="X461" s="276"/>
    </row>
    <row r="462" spans="1:24" ht="15" customHeight="1" x14ac:dyDescent="0.2">
      <c r="A462" s="348"/>
      <c r="B462" s="349"/>
      <c r="C462" s="350"/>
      <c r="D462" s="351"/>
      <c r="E462" s="351"/>
      <c r="F462" s="351"/>
      <c r="G462" s="276"/>
      <c r="H462" s="276"/>
      <c r="I462" s="276"/>
      <c r="J462" s="276"/>
      <c r="K462" s="276"/>
      <c r="L462" s="276"/>
      <c r="M462" s="276"/>
      <c r="N462" s="276"/>
      <c r="O462" s="276"/>
      <c r="P462" s="276"/>
      <c r="Q462" s="276"/>
      <c r="R462" s="276"/>
      <c r="S462" s="276"/>
      <c r="T462" s="276"/>
      <c r="U462" s="276"/>
      <c r="V462" s="276"/>
      <c r="W462" s="276"/>
      <c r="X462" s="276"/>
    </row>
    <row r="463" spans="1:24" ht="15" customHeight="1" x14ac:dyDescent="0.2">
      <c r="A463" s="348"/>
      <c r="B463" s="349"/>
      <c r="C463" s="350"/>
      <c r="D463" s="351"/>
      <c r="E463" s="351"/>
      <c r="F463" s="351"/>
      <c r="G463" s="276"/>
      <c r="H463" s="276"/>
      <c r="I463" s="276"/>
      <c r="J463" s="276"/>
      <c r="K463" s="276"/>
      <c r="L463" s="276"/>
      <c r="M463" s="276"/>
      <c r="N463" s="276"/>
      <c r="O463" s="276"/>
      <c r="P463" s="276"/>
      <c r="Q463" s="276"/>
      <c r="R463" s="276"/>
      <c r="S463" s="276"/>
      <c r="T463" s="276"/>
      <c r="U463" s="276"/>
      <c r="V463" s="276"/>
      <c r="W463" s="276"/>
      <c r="X463" s="276"/>
    </row>
    <row r="464" spans="1:24" ht="15" customHeight="1" x14ac:dyDescent="0.2">
      <c r="A464" s="348"/>
      <c r="B464" s="349"/>
      <c r="C464" s="350"/>
      <c r="D464" s="351"/>
      <c r="E464" s="351"/>
      <c r="F464" s="351"/>
      <c r="G464" s="276"/>
      <c r="H464" s="276"/>
      <c r="I464" s="276"/>
      <c r="J464" s="276"/>
      <c r="K464" s="276"/>
      <c r="L464" s="276"/>
      <c r="M464" s="276"/>
      <c r="N464" s="276"/>
      <c r="O464" s="276"/>
      <c r="P464" s="276"/>
      <c r="Q464" s="276"/>
      <c r="R464" s="276"/>
      <c r="S464" s="276"/>
      <c r="T464" s="276"/>
      <c r="U464" s="276"/>
      <c r="V464" s="276"/>
      <c r="W464" s="276"/>
      <c r="X464" s="276"/>
    </row>
    <row r="465" spans="1:24" ht="15" customHeight="1" x14ac:dyDescent="0.2">
      <c r="A465" s="348"/>
      <c r="B465" s="349"/>
      <c r="C465" s="350"/>
      <c r="D465" s="351"/>
      <c r="E465" s="351"/>
      <c r="F465" s="351"/>
      <c r="G465" s="276"/>
      <c r="H465" s="276"/>
      <c r="I465" s="276"/>
      <c r="J465" s="276"/>
      <c r="K465" s="276"/>
      <c r="L465" s="276"/>
      <c r="M465" s="276"/>
      <c r="N465" s="276"/>
      <c r="O465" s="276"/>
      <c r="P465" s="276"/>
      <c r="Q465" s="276"/>
      <c r="R465" s="276"/>
      <c r="S465" s="276"/>
      <c r="T465" s="276"/>
      <c r="U465" s="276"/>
      <c r="V465" s="276"/>
      <c r="W465" s="276"/>
      <c r="X465" s="276"/>
    </row>
    <row r="466" spans="1:24" ht="15" customHeight="1" x14ac:dyDescent="0.2">
      <c r="A466" s="348"/>
      <c r="B466" s="349"/>
      <c r="C466" s="350"/>
      <c r="D466" s="351"/>
      <c r="E466" s="351"/>
      <c r="F466" s="351"/>
      <c r="G466" s="276"/>
      <c r="H466" s="276"/>
      <c r="I466" s="276"/>
      <c r="J466" s="276"/>
      <c r="K466" s="276"/>
      <c r="L466" s="276"/>
      <c r="M466" s="276"/>
      <c r="N466" s="276"/>
      <c r="O466" s="276"/>
      <c r="P466" s="276"/>
      <c r="Q466" s="276"/>
      <c r="R466" s="276"/>
      <c r="S466" s="276"/>
      <c r="T466" s="276"/>
      <c r="U466" s="276"/>
      <c r="V466" s="276"/>
      <c r="W466" s="276"/>
      <c r="X466" s="276"/>
    </row>
    <row r="467" spans="1:24" ht="15" customHeight="1" x14ac:dyDescent="0.2">
      <c r="A467" s="348"/>
      <c r="B467" s="349"/>
      <c r="C467" s="350"/>
      <c r="D467" s="351"/>
      <c r="E467" s="351"/>
      <c r="F467" s="351"/>
      <c r="G467" s="276"/>
      <c r="H467" s="276"/>
      <c r="I467" s="276"/>
      <c r="J467" s="276"/>
      <c r="K467" s="276"/>
      <c r="L467" s="276"/>
      <c r="M467" s="276"/>
      <c r="N467" s="276"/>
      <c r="O467" s="276"/>
      <c r="P467" s="276"/>
      <c r="Q467" s="276"/>
      <c r="R467" s="276"/>
      <c r="S467" s="276"/>
      <c r="T467" s="276"/>
      <c r="U467" s="276"/>
      <c r="V467" s="276"/>
      <c r="W467" s="276"/>
      <c r="X467" s="276"/>
    </row>
    <row r="468" spans="1:24" ht="15" customHeight="1" x14ac:dyDescent="0.2">
      <c r="A468" s="348"/>
      <c r="B468" s="349"/>
      <c r="C468" s="350"/>
      <c r="D468" s="351"/>
      <c r="E468" s="351"/>
      <c r="F468" s="351"/>
      <c r="G468" s="276"/>
      <c r="H468" s="276"/>
      <c r="I468" s="276"/>
      <c r="J468" s="276"/>
      <c r="K468" s="276"/>
      <c r="L468" s="276"/>
      <c r="M468" s="276"/>
      <c r="N468" s="276"/>
      <c r="O468" s="276"/>
      <c r="P468" s="276"/>
      <c r="Q468" s="276"/>
      <c r="R468" s="276"/>
      <c r="S468" s="276"/>
      <c r="T468" s="276"/>
      <c r="U468" s="276"/>
      <c r="V468" s="276"/>
      <c r="W468" s="276"/>
      <c r="X468" s="276"/>
    </row>
    <row r="469" spans="1:24" ht="15" customHeight="1" x14ac:dyDescent="0.2">
      <c r="A469" s="348"/>
      <c r="B469" s="349"/>
      <c r="C469" s="350"/>
      <c r="D469" s="351"/>
      <c r="E469" s="351"/>
      <c r="F469" s="351"/>
      <c r="G469" s="276"/>
      <c r="H469" s="276"/>
      <c r="I469" s="276"/>
      <c r="J469" s="276"/>
      <c r="K469" s="276"/>
      <c r="L469" s="276"/>
      <c r="M469" s="276"/>
      <c r="N469" s="276"/>
      <c r="O469" s="276"/>
      <c r="P469" s="276"/>
      <c r="Q469" s="276"/>
      <c r="R469" s="276"/>
      <c r="S469" s="276"/>
      <c r="T469" s="276"/>
      <c r="U469" s="276"/>
      <c r="V469" s="276"/>
      <c r="W469" s="276"/>
      <c r="X469" s="276"/>
    </row>
    <row r="470" spans="1:24" ht="15" customHeight="1" x14ac:dyDescent="0.2">
      <c r="A470" s="348"/>
      <c r="B470" s="349"/>
      <c r="C470" s="350"/>
      <c r="D470" s="351"/>
      <c r="E470" s="351"/>
      <c r="F470" s="351"/>
      <c r="G470" s="276"/>
      <c r="H470" s="276"/>
      <c r="I470" s="276"/>
      <c r="J470" s="276"/>
      <c r="K470" s="276"/>
      <c r="L470" s="276"/>
      <c r="M470" s="276"/>
      <c r="N470" s="276"/>
      <c r="O470" s="276"/>
      <c r="P470" s="276"/>
      <c r="Q470" s="276"/>
      <c r="R470" s="276"/>
      <c r="S470" s="276"/>
      <c r="T470" s="276"/>
      <c r="U470" s="276"/>
      <c r="V470" s="276"/>
      <c r="W470" s="276"/>
      <c r="X470" s="276"/>
    </row>
    <row r="471" spans="1:24" ht="15" customHeight="1" x14ac:dyDescent="0.2">
      <c r="A471" s="348"/>
      <c r="B471" s="349"/>
      <c r="C471" s="350"/>
      <c r="D471" s="351"/>
      <c r="E471" s="351"/>
      <c r="F471" s="351"/>
      <c r="G471" s="276"/>
      <c r="H471" s="276"/>
      <c r="I471" s="276"/>
      <c r="J471" s="276"/>
      <c r="K471" s="276"/>
      <c r="L471" s="276"/>
      <c r="M471" s="276"/>
      <c r="N471" s="276"/>
      <c r="O471" s="276"/>
      <c r="P471" s="276"/>
      <c r="Q471" s="276"/>
      <c r="R471" s="276"/>
      <c r="S471" s="276"/>
      <c r="T471" s="276"/>
      <c r="U471" s="276"/>
      <c r="V471" s="276"/>
      <c r="W471" s="276"/>
      <c r="X471" s="276"/>
    </row>
    <row r="472" spans="1:24" ht="15" customHeight="1" x14ac:dyDescent="0.2">
      <c r="A472" s="348"/>
      <c r="B472" s="349"/>
      <c r="C472" s="350"/>
      <c r="D472" s="351"/>
      <c r="E472" s="351"/>
      <c r="F472" s="351"/>
      <c r="G472" s="276"/>
      <c r="H472" s="276"/>
      <c r="I472" s="276"/>
      <c r="J472" s="276"/>
      <c r="K472" s="276"/>
      <c r="L472" s="276"/>
      <c r="M472" s="276"/>
      <c r="N472" s="276"/>
      <c r="O472" s="276"/>
      <c r="P472" s="276"/>
      <c r="Q472" s="276"/>
      <c r="R472" s="276"/>
      <c r="S472" s="276"/>
      <c r="T472" s="276"/>
      <c r="U472" s="276"/>
      <c r="V472" s="276"/>
      <c r="W472" s="276"/>
      <c r="X472" s="276"/>
    </row>
    <row r="473" spans="1:24" ht="15" customHeight="1" x14ac:dyDescent="0.2">
      <c r="A473" s="348"/>
      <c r="B473" s="349"/>
      <c r="C473" s="350"/>
      <c r="D473" s="351"/>
      <c r="E473" s="351"/>
      <c r="F473" s="351"/>
      <c r="G473" s="276"/>
      <c r="H473" s="276"/>
      <c r="I473" s="276"/>
      <c r="J473" s="276"/>
      <c r="K473" s="276"/>
      <c r="L473" s="276"/>
      <c r="M473" s="276"/>
      <c r="N473" s="276"/>
      <c r="O473" s="276"/>
      <c r="P473" s="276"/>
      <c r="Q473" s="276"/>
      <c r="R473" s="276"/>
      <c r="S473" s="276"/>
      <c r="T473" s="276"/>
      <c r="U473" s="276"/>
      <c r="V473" s="276"/>
      <c r="W473" s="276"/>
      <c r="X473" s="276"/>
    </row>
    <row r="474" spans="1:24" ht="15" customHeight="1" x14ac:dyDescent="0.2">
      <c r="A474" s="348"/>
      <c r="B474" s="349"/>
      <c r="C474" s="350"/>
      <c r="D474" s="351"/>
      <c r="E474" s="351"/>
      <c r="F474" s="351"/>
      <c r="G474" s="276"/>
      <c r="H474" s="276"/>
      <c r="I474" s="276"/>
      <c r="J474" s="276"/>
      <c r="K474" s="276"/>
      <c r="L474" s="276"/>
      <c r="M474" s="276"/>
      <c r="N474" s="276"/>
      <c r="O474" s="276"/>
      <c r="P474" s="276"/>
      <c r="Q474" s="276"/>
      <c r="R474" s="276"/>
      <c r="S474" s="276"/>
      <c r="T474" s="276"/>
      <c r="U474" s="276"/>
      <c r="V474" s="276"/>
      <c r="W474" s="276"/>
      <c r="X474" s="276"/>
    </row>
    <row r="475" spans="1:24" ht="15" customHeight="1" x14ac:dyDescent="0.2">
      <c r="A475" s="348"/>
      <c r="B475" s="349"/>
      <c r="C475" s="350"/>
      <c r="D475" s="351"/>
      <c r="E475" s="351"/>
      <c r="F475" s="351"/>
      <c r="G475" s="276"/>
      <c r="H475" s="276"/>
      <c r="I475" s="276"/>
      <c r="J475" s="276"/>
      <c r="K475" s="276"/>
      <c r="L475" s="276"/>
      <c r="M475" s="276"/>
      <c r="N475" s="276"/>
      <c r="O475" s="276"/>
      <c r="P475" s="276"/>
      <c r="Q475" s="276"/>
      <c r="R475" s="276"/>
      <c r="S475" s="276"/>
      <c r="T475" s="276"/>
      <c r="U475" s="276"/>
      <c r="V475" s="276"/>
      <c r="W475" s="276"/>
      <c r="X475" s="276"/>
    </row>
    <row r="476" spans="1:24" ht="15" customHeight="1" x14ac:dyDescent="0.2">
      <c r="A476" s="348"/>
      <c r="B476" s="349"/>
      <c r="C476" s="350"/>
      <c r="D476" s="351"/>
      <c r="E476" s="351"/>
      <c r="F476" s="351"/>
      <c r="G476" s="276"/>
      <c r="H476" s="276"/>
      <c r="I476" s="276"/>
      <c r="J476" s="276"/>
      <c r="K476" s="276"/>
      <c r="L476" s="276"/>
      <c r="M476" s="276"/>
      <c r="N476" s="276"/>
      <c r="O476" s="276"/>
      <c r="P476" s="276"/>
      <c r="Q476" s="276"/>
      <c r="R476" s="276"/>
      <c r="S476" s="276"/>
      <c r="T476" s="276"/>
      <c r="U476" s="276"/>
      <c r="V476" s="276"/>
      <c r="W476" s="276"/>
      <c r="X476" s="276"/>
    </row>
    <row r="477" spans="1:24" ht="15" customHeight="1" x14ac:dyDescent="0.2">
      <c r="A477" s="348"/>
      <c r="B477" s="349"/>
      <c r="C477" s="350"/>
      <c r="D477" s="351"/>
      <c r="E477" s="351"/>
      <c r="F477" s="351"/>
      <c r="G477" s="276"/>
      <c r="H477" s="276"/>
      <c r="I477" s="276"/>
      <c r="J477" s="276"/>
      <c r="K477" s="276"/>
      <c r="L477" s="276"/>
      <c r="M477" s="276"/>
      <c r="N477" s="276"/>
      <c r="O477" s="276"/>
      <c r="P477" s="276"/>
      <c r="Q477" s="276"/>
      <c r="R477" s="276"/>
      <c r="S477" s="276"/>
      <c r="T477" s="276"/>
      <c r="U477" s="276"/>
      <c r="V477" s="276"/>
      <c r="W477" s="276"/>
      <c r="X477" s="276"/>
    </row>
    <row r="478" spans="1:24" ht="15" customHeight="1" x14ac:dyDescent="0.2">
      <c r="A478" s="348"/>
      <c r="B478" s="349"/>
      <c r="C478" s="350"/>
      <c r="D478" s="351"/>
      <c r="E478" s="351"/>
      <c r="F478" s="351"/>
      <c r="G478" s="276"/>
      <c r="H478" s="276"/>
      <c r="I478" s="276"/>
      <c r="J478" s="276"/>
      <c r="K478" s="276"/>
      <c r="L478" s="276"/>
      <c r="M478" s="276"/>
      <c r="N478" s="276"/>
      <c r="O478" s="276"/>
      <c r="P478" s="276"/>
      <c r="Q478" s="276"/>
      <c r="R478" s="276"/>
      <c r="S478" s="276"/>
      <c r="T478" s="276"/>
      <c r="U478" s="276"/>
      <c r="V478" s="276"/>
      <c r="W478" s="276"/>
      <c r="X478" s="276"/>
    </row>
    <row r="479" spans="1:24" ht="15" customHeight="1" x14ac:dyDescent="0.2">
      <c r="A479" s="348"/>
      <c r="B479" s="349"/>
      <c r="C479" s="350"/>
      <c r="D479" s="351"/>
      <c r="E479" s="351"/>
      <c r="F479" s="351"/>
      <c r="G479" s="276"/>
      <c r="H479" s="276"/>
      <c r="I479" s="276"/>
      <c r="J479" s="276"/>
      <c r="K479" s="276"/>
      <c r="L479" s="276"/>
      <c r="M479" s="276"/>
      <c r="N479" s="276"/>
      <c r="O479" s="276"/>
      <c r="P479" s="276"/>
      <c r="Q479" s="276"/>
      <c r="R479" s="276"/>
      <c r="S479" s="276"/>
      <c r="T479" s="276"/>
      <c r="U479" s="276"/>
      <c r="V479" s="276"/>
      <c r="W479" s="276"/>
      <c r="X479" s="276"/>
    </row>
    <row r="480" spans="1:24" ht="15" customHeight="1" x14ac:dyDescent="0.2">
      <c r="A480" s="348"/>
      <c r="B480" s="349"/>
      <c r="C480" s="350"/>
      <c r="D480" s="351"/>
      <c r="E480" s="351"/>
      <c r="F480" s="351"/>
      <c r="G480" s="276"/>
      <c r="H480" s="276"/>
      <c r="I480" s="276"/>
      <c r="J480" s="276"/>
      <c r="K480" s="276"/>
      <c r="L480" s="276"/>
      <c r="M480" s="276"/>
      <c r="N480" s="276"/>
      <c r="O480" s="276"/>
      <c r="P480" s="276"/>
      <c r="Q480" s="276"/>
      <c r="R480" s="276"/>
      <c r="S480" s="276"/>
      <c r="T480" s="276"/>
      <c r="U480" s="276"/>
      <c r="V480" s="276"/>
      <c r="W480" s="276"/>
      <c r="X480" s="276"/>
    </row>
    <row r="481" spans="1:24" ht="15" customHeight="1" x14ac:dyDescent="0.2">
      <c r="A481" s="348"/>
      <c r="B481" s="349"/>
      <c r="C481" s="350"/>
      <c r="D481" s="351"/>
      <c r="E481" s="351"/>
      <c r="F481" s="351"/>
      <c r="G481" s="276"/>
      <c r="H481" s="276"/>
      <c r="I481" s="276"/>
      <c r="J481" s="276"/>
      <c r="K481" s="276"/>
      <c r="L481" s="276"/>
      <c r="M481" s="276"/>
      <c r="N481" s="276"/>
      <c r="O481" s="276"/>
      <c r="P481" s="276"/>
      <c r="Q481" s="276"/>
      <c r="R481" s="276"/>
      <c r="S481" s="276"/>
      <c r="T481" s="276"/>
      <c r="U481" s="276"/>
      <c r="V481" s="276"/>
      <c r="W481" s="276"/>
      <c r="X481" s="276"/>
    </row>
    <row r="482" spans="1:24" ht="15" customHeight="1" x14ac:dyDescent="0.2">
      <c r="A482" s="348"/>
      <c r="B482" s="349"/>
      <c r="C482" s="350"/>
      <c r="D482" s="351"/>
      <c r="E482" s="351"/>
      <c r="F482" s="351"/>
      <c r="G482" s="276"/>
      <c r="H482" s="276"/>
      <c r="I482" s="276"/>
      <c r="J482" s="276"/>
      <c r="K482" s="276"/>
      <c r="L482" s="276"/>
      <c r="M482" s="276"/>
      <c r="N482" s="276"/>
      <c r="O482" s="276"/>
      <c r="P482" s="276"/>
      <c r="Q482" s="276"/>
      <c r="R482" s="276"/>
      <c r="S482" s="276"/>
      <c r="T482" s="276"/>
      <c r="U482" s="276"/>
      <c r="V482" s="276"/>
      <c r="W482" s="276"/>
      <c r="X482" s="276"/>
    </row>
    <row r="483" spans="1:24" ht="15" customHeight="1" x14ac:dyDescent="0.2">
      <c r="A483" s="348"/>
      <c r="B483" s="349"/>
      <c r="C483" s="350"/>
      <c r="D483" s="351"/>
      <c r="E483" s="351"/>
      <c r="F483" s="351"/>
      <c r="G483" s="276"/>
      <c r="H483" s="276"/>
      <c r="I483" s="276"/>
      <c r="J483" s="276"/>
      <c r="K483" s="276"/>
      <c r="L483" s="276"/>
      <c r="M483" s="276"/>
      <c r="N483" s="276"/>
      <c r="O483" s="276"/>
      <c r="P483" s="276"/>
      <c r="Q483" s="276"/>
      <c r="R483" s="276"/>
      <c r="S483" s="276"/>
      <c r="T483" s="276"/>
      <c r="U483" s="276"/>
      <c r="V483" s="276"/>
      <c r="W483" s="276"/>
      <c r="X483" s="276"/>
    </row>
    <row r="484" spans="1:24" ht="15" customHeight="1" x14ac:dyDescent="0.2">
      <c r="A484" s="348"/>
      <c r="B484" s="349"/>
      <c r="C484" s="350"/>
      <c r="D484" s="351"/>
      <c r="E484" s="351"/>
      <c r="F484" s="351"/>
      <c r="G484" s="276"/>
      <c r="H484" s="276"/>
      <c r="I484" s="276"/>
      <c r="J484" s="276"/>
      <c r="K484" s="276"/>
      <c r="L484" s="276"/>
      <c r="M484" s="276"/>
      <c r="N484" s="276"/>
      <c r="O484" s="276"/>
      <c r="P484" s="276"/>
      <c r="Q484" s="276"/>
      <c r="R484" s="276"/>
      <c r="S484" s="276"/>
      <c r="T484" s="276"/>
      <c r="U484" s="276"/>
      <c r="V484" s="276"/>
      <c r="W484" s="276"/>
      <c r="X484" s="276"/>
    </row>
    <row r="485" spans="1:24" ht="15" customHeight="1" x14ac:dyDescent="0.2">
      <c r="A485" s="348"/>
      <c r="B485" s="349"/>
      <c r="C485" s="350"/>
      <c r="D485" s="351"/>
      <c r="E485" s="351"/>
      <c r="F485" s="351"/>
      <c r="G485" s="276"/>
      <c r="H485" s="276"/>
      <c r="I485" s="276"/>
      <c r="J485" s="276"/>
      <c r="K485" s="276"/>
      <c r="L485" s="276"/>
      <c r="M485" s="276"/>
      <c r="N485" s="276"/>
      <c r="O485" s="276"/>
      <c r="P485" s="276"/>
      <c r="Q485" s="276"/>
      <c r="R485" s="276"/>
      <c r="S485" s="276"/>
      <c r="T485" s="276"/>
      <c r="U485" s="276"/>
      <c r="V485" s="276"/>
      <c r="W485" s="276"/>
      <c r="X485" s="276"/>
    </row>
    <row r="486" spans="1:24" ht="15" customHeight="1" x14ac:dyDescent="0.2">
      <c r="A486" s="348"/>
      <c r="B486" s="349"/>
      <c r="C486" s="350"/>
      <c r="D486" s="351"/>
      <c r="E486" s="351"/>
      <c r="F486" s="351"/>
      <c r="G486" s="276"/>
      <c r="H486" s="276"/>
      <c r="I486" s="276"/>
      <c r="J486" s="276"/>
      <c r="K486" s="276"/>
      <c r="L486" s="276"/>
      <c r="M486" s="276"/>
      <c r="N486" s="276"/>
      <c r="O486" s="276"/>
      <c r="P486" s="276"/>
      <c r="Q486" s="276"/>
      <c r="R486" s="276"/>
      <c r="S486" s="276"/>
      <c r="T486" s="276"/>
      <c r="U486" s="276"/>
      <c r="V486" s="276"/>
      <c r="W486" s="276"/>
      <c r="X486" s="276"/>
    </row>
    <row r="487" spans="1:24" ht="15" customHeight="1" x14ac:dyDescent="0.2">
      <c r="A487" s="348"/>
      <c r="B487" s="349"/>
      <c r="C487" s="350"/>
      <c r="D487" s="351"/>
      <c r="E487" s="351"/>
      <c r="F487" s="351"/>
      <c r="G487" s="276"/>
      <c r="H487" s="276"/>
      <c r="I487" s="276"/>
      <c r="J487" s="276"/>
      <c r="K487" s="276"/>
      <c r="L487" s="276"/>
      <c r="M487" s="276"/>
      <c r="N487" s="276"/>
      <c r="O487" s="276"/>
      <c r="P487" s="276"/>
      <c r="Q487" s="276"/>
      <c r="R487" s="276"/>
      <c r="S487" s="276"/>
      <c r="T487" s="276"/>
      <c r="U487" s="276"/>
      <c r="V487" s="276"/>
      <c r="W487" s="276"/>
      <c r="X487" s="276"/>
    </row>
    <row r="488" spans="1:24" ht="15" customHeight="1" x14ac:dyDescent="0.2">
      <c r="A488" s="348"/>
      <c r="B488" s="349"/>
      <c r="C488" s="350"/>
      <c r="D488" s="351"/>
      <c r="E488" s="351"/>
      <c r="F488" s="351"/>
      <c r="G488" s="276"/>
      <c r="H488" s="276"/>
      <c r="I488" s="276"/>
      <c r="J488" s="276"/>
      <c r="K488" s="276"/>
      <c r="L488" s="276"/>
      <c r="M488" s="276"/>
      <c r="N488" s="276"/>
      <c r="O488" s="276"/>
      <c r="P488" s="276"/>
      <c r="Q488" s="276"/>
      <c r="R488" s="276"/>
      <c r="S488" s="276"/>
      <c r="T488" s="276"/>
      <c r="U488" s="276"/>
      <c r="V488" s="276"/>
      <c r="W488" s="276"/>
      <c r="X488" s="276"/>
    </row>
    <row r="489" spans="1:24" ht="15" customHeight="1" x14ac:dyDescent="0.2">
      <c r="A489" s="348"/>
      <c r="B489" s="349"/>
      <c r="C489" s="350"/>
      <c r="D489" s="351"/>
      <c r="E489" s="351"/>
      <c r="F489" s="351"/>
      <c r="G489" s="276"/>
      <c r="H489" s="276"/>
      <c r="I489" s="276"/>
      <c r="J489" s="276"/>
      <c r="K489" s="276"/>
      <c r="L489" s="276"/>
      <c r="M489" s="276"/>
      <c r="N489" s="276"/>
      <c r="O489" s="276"/>
      <c r="P489" s="276"/>
      <c r="Q489" s="276"/>
      <c r="R489" s="276"/>
      <c r="S489" s="276"/>
      <c r="T489" s="276"/>
      <c r="U489" s="276"/>
      <c r="V489" s="276"/>
      <c r="W489" s="276"/>
      <c r="X489" s="276"/>
    </row>
    <row r="490" spans="1:24" ht="15" customHeight="1" x14ac:dyDescent="0.2">
      <c r="A490" s="348"/>
      <c r="B490" s="349"/>
      <c r="C490" s="350"/>
      <c r="D490" s="351"/>
      <c r="E490" s="351"/>
      <c r="F490" s="351"/>
      <c r="G490" s="276"/>
      <c r="H490" s="276"/>
      <c r="I490" s="276"/>
      <c r="J490" s="276"/>
      <c r="K490" s="276"/>
      <c r="L490" s="276"/>
      <c r="M490" s="276"/>
      <c r="N490" s="276"/>
      <c r="O490" s="276"/>
      <c r="P490" s="276"/>
      <c r="Q490" s="276"/>
      <c r="R490" s="276"/>
      <c r="S490" s="276"/>
      <c r="T490" s="276"/>
      <c r="U490" s="276"/>
      <c r="V490" s="276"/>
      <c r="W490" s="276"/>
      <c r="X490" s="276"/>
    </row>
    <row r="491" spans="1:24" ht="15" customHeight="1" x14ac:dyDescent="0.2">
      <c r="A491" s="348"/>
      <c r="B491" s="349"/>
      <c r="C491" s="350"/>
      <c r="D491" s="351"/>
      <c r="E491" s="351"/>
      <c r="F491" s="351"/>
      <c r="G491" s="276"/>
      <c r="H491" s="276"/>
      <c r="I491" s="276"/>
      <c r="J491" s="276"/>
      <c r="K491" s="276"/>
      <c r="L491" s="276"/>
      <c r="M491" s="276"/>
      <c r="N491" s="276"/>
      <c r="O491" s="276"/>
      <c r="P491" s="276"/>
      <c r="Q491" s="276"/>
      <c r="R491" s="276"/>
      <c r="S491" s="276"/>
      <c r="T491" s="276"/>
      <c r="U491" s="276"/>
      <c r="V491" s="276"/>
      <c r="W491" s="276"/>
      <c r="X491" s="276"/>
    </row>
    <row r="492" spans="1:24" ht="15" customHeight="1" x14ac:dyDescent="0.2">
      <c r="A492" s="348"/>
      <c r="B492" s="349"/>
      <c r="C492" s="350"/>
      <c r="D492" s="351"/>
      <c r="E492" s="351"/>
      <c r="F492" s="351"/>
      <c r="G492" s="276"/>
      <c r="H492" s="276"/>
      <c r="I492" s="276"/>
      <c r="J492" s="276"/>
      <c r="K492" s="276"/>
      <c r="L492" s="276"/>
      <c r="M492" s="276"/>
      <c r="N492" s="276"/>
      <c r="O492" s="276"/>
      <c r="P492" s="276"/>
      <c r="Q492" s="276"/>
      <c r="R492" s="276"/>
      <c r="S492" s="276"/>
      <c r="T492" s="276"/>
      <c r="U492" s="276"/>
      <c r="V492" s="276"/>
      <c r="W492" s="276"/>
      <c r="X492" s="276"/>
    </row>
    <row r="493" spans="1:24" ht="15" customHeight="1" x14ac:dyDescent="0.2">
      <c r="A493" s="348"/>
      <c r="B493" s="349"/>
      <c r="C493" s="350"/>
      <c r="D493" s="351"/>
      <c r="E493" s="351"/>
      <c r="F493" s="351"/>
      <c r="G493" s="276"/>
      <c r="H493" s="276"/>
      <c r="I493" s="276"/>
      <c r="J493" s="276"/>
      <c r="K493" s="276"/>
      <c r="L493" s="276"/>
      <c r="M493" s="276"/>
      <c r="N493" s="276"/>
      <c r="O493" s="276"/>
      <c r="P493" s="276"/>
      <c r="Q493" s="276"/>
      <c r="R493" s="276"/>
      <c r="S493" s="276"/>
      <c r="T493" s="276"/>
      <c r="U493" s="276"/>
      <c r="V493" s="276"/>
      <c r="W493" s="276"/>
      <c r="X493" s="276"/>
    </row>
    <row r="494" spans="1:24" ht="15" customHeight="1" x14ac:dyDescent="0.2">
      <c r="A494" s="348"/>
      <c r="B494" s="349"/>
      <c r="C494" s="350"/>
      <c r="D494" s="351"/>
      <c r="E494" s="351"/>
      <c r="F494" s="351"/>
      <c r="G494" s="276"/>
      <c r="H494" s="276"/>
      <c r="I494" s="276"/>
      <c r="J494" s="276"/>
      <c r="K494" s="276"/>
      <c r="L494" s="276"/>
      <c r="M494" s="276"/>
      <c r="N494" s="276"/>
      <c r="O494" s="276"/>
      <c r="P494" s="276"/>
      <c r="Q494" s="276"/>
      <c r="R494" s="276"/>
      <c r="S494" s="276"/>
      <c r="T494" s="276"/>
      <c r="U494" s="276"/>
      <c r="V494" s="276"/>
      <c r="W494" s="276"/>
      <c r="X494" s="276"/>
    </row>
    <row r="495" spans="1:24" ht="15" customHeight="1" x14ac:dyDescent="0.2">
      <c r="A495" s="348"/>
      <c r="B495" s="349"/>
      <c r="C495" s="350"/>
      <c r="D495" s="351"/>
      <c r="E495" s="351"/>
      <c r="F495" s="351"/>
      <c r="G495" s="276"/>
      <c r="H495" s="276"/>
      <c r="I495" s="276"/>
      <c r="J495" s="276"/>
      <c r="K495" s="276"/>
      <c r="L495" s="276"/>
      <c r="M495" s="276"/>
      <c r="N495" s="276"/>
      <c r="O495" s="276"/>
      <c r="P495" s="276"/>
      <c r="Q495" s="276"/>
      <c r="R495" s="276"/>
      <c r="S495" s="276"/>
      <c r="T495" s="276"/>
      <c r="U495" s="276"/>
      <c r="V495" s="276"/>
      <c r="W495" s="276"/>
      <c r="X495" s="276"/>
    </row>
    <row r="496" spans="1:24" ht="15" customHeight="1" x14ac:dyDescent="0.2">
      <c r="A496" s="348"/>
      <c r="B496" s="349"/>
      <c r="C496" s="350"/>
      <c r="D496" s="351"/>
      <c r="E496" s="351"/>
      <c r="F496" s="351"/>
      <c r="G496" s="276"/>
      <c r="H496" s="276"/>
      <c r="I496" s="276"/>
      <c r="J496" s="276"/>
      <c r="K496" s="276"/>
      <c r="L496" s="276"/>
      <c r="M496" s="276"/>
      <c r="N496" s="276"/>
      <c r="O496" s="276"/>
      <c r="P496" s="276"/>
      <c r="Q496" s="276"/>
      <c r="R496" s="276"/>
      <c r="S496" s="276"/>
      <c r="T496" s="276"/>
      <c r="U496" s="276"/>
      <c r="V496" s="276"/>
      <c r="W496" s="276"/>
      <c r="X496" s="276"/>
    </row>
    <row r="497" spans="1:24" ht="15" customHeight="1" x14ac:dyDescent="0.2">
      <c r="A497" s="348"/>
      <c r="B497" s="349"/>
      <c r="C497" s="350"/>
      <c r="D497" s="351"/>
      <c r="E497" s="351"/>
      <c r="F497" s="351"/>
      <c r="G497" s="276"/>
      <c r="H497" s="276"/>
      <c r="I497" s="276"/>
      <c r="J497" s="276"/>
      <c r="K497" s="276"/>
      <c r="L497" s="276"/>
      <c r="M497" s="276"/>
      <c r="N497" s="276"/>
      <c r="O497" s="276"/>
      <c r="P497" s="276"/>
      <c r="Q497" s="276"/>
      <c r="R497" s="276"/>
      <c r="S497" s="276"/>
      <c r="T497" s="276"/>
      <c r="U497" s="276"/>
      <c r="V497" s="276"/>
      <c r="W497" s="276"/>
      <c r="X497" s="276"/>
    </row>
    <row r="498" spans="1:24" ht="15" customHeight="1" x14ac:dyDescent="0.2">
      <c r="A498" s="348"/>
      <c r="B498" s="349"/>
      <c r="C498" s="350"/>
      <c r="D498" s="351"/>
      <c r="E498" s="351"/>
      <c r="F498" s="351"/>
      <c r="G498" s="276"/>
      <c r="H498" s="276"/>
      <c r="I498" s="276"/>
      <c r="J498" s="276"/>
      <c r="K498" s="276"/>
      <c r="L498" s="276"/>
      <c r="M498" s="276"/>
      <c r="N498" s="276"/>
      <c r="O498" s="276"/>
      <c r="P498" s="276"/>
      <c r="Q498" s="276"/>
      <c r="R498" s="276"/>
      <c r="S498" s="276"/>
      <c r="T498" s="276"/>
      <c r="U498" s="276"/>
      <c r="V498" s="276"/>
      <c r="W498" s="276"/>
      <c r="X498" s="276"/>
    </row>
    <row r="499" spans="1:24" ht="15" customHeight="1" x14ac:dyDescent="0.2">
      <c r="A499" s="348"/>
      <c r="B499" s="349"/>
      <c r="C499" s="350"/>
      <c r="D499" s="351"/>
      <c r="E499" s="351"/>
      <c r="F499" s="351"/>
      <c r="G499" s="276"/>
      <c r="H499" s="276"/>
      <c r="I499" s="276"/>
      <c r="J499" s="276"/>
      <c r="K499" s="276"/>
      <c r="L499" s="276"/>
      <c r="M499" s="276"/>
      <c r="N499" s="276"/>
      <c r="O499" s="276"/>
      <c r="P499" s="276"/>
      <c r="Q499" s="276"/>
      <c r="R499" s="276"/>
      <c r="S499" s="276"/>
      <c r="T499" s="276"/>
      <c r="U499" s="276"/>
      <c r="V499" s="276"/>
      <c r="W499" s="276"/>
      <c r="X499" s="276"/>
    </row>
    <row r="500" spans="1:24" ht="15" customHeight="1" x14ac:dyDescent="0.2">
      <c r="A500" s="348"/>
      <c r="B500" s="349"/>
      <c r="C500" s="350"/>
      <c r="D500" s="351"/>
      <c r="E500" s="351"/>
      <c r="F500" s="351"/>
      <c r="G500" s="276"/>
      <c r="H500" s="276"/>
      <c r="I500" s="276"/>
      <c r="J500" s="276"/>
      <c r="K500" s="276"/>
      <c r="L500" s="276"/>
      <c r="M500" s="276"/>
      <c r="N500" s="276"/>
      <c r="O500" s="276"/>
      <c r="P500" s="276"/>
      <c r="Q500" s="276"/>
      <c r="R500" s="276"/>
      <c r="S500" s="276"/>
      <c r="T500" s="276"/>
      <c r="U500" s="276"/>
      <c r="V500" s="276"/>
      <c r="W500" s="276"/>
      <c r="X500" s="276"/>
    </row>
    <row r="501" spans="1:24" ht="15" customHeight="1" x14ac:dyDescent="0.2">
      <c r="A501" s="348"/>
      <c r="B501" s="349"/>
      <c r="C501" s="350"/>
      <c r="D501" s="351"/>
      <c r="E501" s="351"/>
      <c r="F501" s="351"/>
      <c r="G501" s="276"/>
      <c r="H501" s="276"/>
      <c r="I501" s="276"/>
      <c r="J501" s="276"/>
      <c r="K501" s="276"/>
      <c r="L501" s="276"/>
      <c r="M501" s="276"/>
      <c r="N501" s="276"/>
      <c r="O501" s="276"/>
      <c r="P501" s="276"/>
      <c r="Q501" s="276"/>
      <c r="R501" s="276"/>
      <c r="S501" s="276"/>
      <c r="T501" s="276"/>
      <c r="U501" s="276"/>
      <c r="V501" s="276"/>
      <c r="W501" s="276"/>
      <c r="X501" s="276"/>
    </row>
    <row r="502" spans="1:24" ht="15" customHeight="1" x14ac:dyDescent="0.2">
      <c r="A502" s="348"/>
      <c r="B502" s="349"/>
      <c r="C502" s="350"/>
      <c r="D502" s="351"/>
      <c r="E502" s="351"/>
      <c r="F502" s="351"/>
      <c r="G502" s="276"/>
      <c r="H502" s="276"/>
      <c r="I502" s="276"/>
      <c r="J502" s="276"/>
      <c r="K502" s="276"/>
      <c r="L502" s="276"/>
      <c r="M502" s="276"/>
      <c r="N502" s="276"/>
      <c r="O502" s="276"/>
      <c r="P502" s="276"/>
      <c r="Q502" s="276"/>
      <c r="R502" s="276"/>
      <c r="S502" s="276"/>
      <c r="T502" s="276"/>
      <c r="U502" s="276"/>
      <c r="V502" s="276"/>
      <c r="W502" s="276"/>
      <c r="X502" s="276"/>
    </row>
    <row r="503" spans="1:24" ht="15" customHeight="1" x14ac:dyDescent="0.2">
      <c r="A503" s="348"/>
      <c r="B503" s="349"/>
      <c r="C503" s="350"/>
      <c r="D503" s="351"/>
      <c r="E503" s="351"/>
      <c r="F503" s="351"/>
      <c r="G503" s="276"/>
      <c r="H503" s="276"/>
      <c r="I503" s="276"/>
      <c r="J503" s="276"/>
      <c r="K503" s="276"/>
      <c r="L503" s="276"/>
      <c r="M503" s="276"/>
      <c r="N503" s="276"/>
      <c r="O503" s="276"/>
      <c r="P503" s="276"/>
      <c r="Q503" s="276"/>
      <c r="R503" s="276"/>
      <c r="S503" s="276"/>
      <c r="T503" s="276"/>
      <c r="U503" s="276"/>
      <c r="V503" s="276"/>
      <c r="W503" s="276"/>
      <c r="X503" s="276"/>
    </row>
    <row r="504" spans="1:24" ht="15" customHeight="1" x14ac:dyDescent="0.2">
      <c r="A504" s="348"/>
      <c r="B504" s="349"/>
      <c r="C504" s="350"/>
      <c r="D504" s="351"/>
      <c r="E504" s="351"/>
      <c r="F504" s="351"/>
      <c r="G504" s="276"/>
      <c r="H504" s="276"/>
      <c r="I504" s="276"/>
      <c r="J504" s="276"/>
      <c r="K504" s="276"/>
      <c r="L504" s="276"/>
      <c r="M504" s="276"/>
      <c r="N504" s="276"/>
      <c r="O504" s="276"/>
      <c r="P504" s="276"/>
      <c r="Q504" s="276"/>
      <c r="R504" s="276"/>
      <c r="S504" s="276"/>
      <c r="T504" s="276"/>
      <c r="U504" s="276"/>
      <c r="V504" s="276"/>
      <c r="W504" s="276"/>
      <c r="X504" s="276"/>
    </row>
    <row r="505" spans="1:24" ht="15" customHeight="1" x14ac:dyDescent="0.2">
      <c r="A505" s="348"/>
      <c r="B505" s="349"/>
      <c r="C505" s="350"/>
      <c r="D505" s="351"/>
      <c r="E505" s="351"/>
      <c r="F505" s="351"/>
      <c r="G505" s="276"/>
      <c r="H505" s="276"/>
      <c r="I505" s="276"/>
      <c r="J505" s="276"/>
      <c r="K505" s="276"/>
      <c r="L505" s="276"/>
      <c r="M505" s="276"/>
      <c r="N505" s="276"/>
      <c r="O505" s="276"/>
      <c r="P505" s="276"/>
      <c r="Q505" s="276"/>
      <c r="R505" s="276"/>
      <c r="S505" s="276"/>
      <c r="T505" s="276"/>
      <c r="U505" s="276"/>
      <c r="V505" s="276"/>
      <c r="W505" s="276"/>
      <c r="X505" s="276"/>
    </row>
    <row r="506" spans="1:24" ht="15" customHeight="1" x14ac:dyDescent="0.2">
      <c r="A506" s="348"/>
      <c r="B506" s="349"/>
      <c r="C506" s="350"/>
      <c r="D506" s="351"/>
      <c r="E506" s="351"/>
      <c r="F506" s="351"/>
      <c r="G506" s="276"/>
      <c r="H506" s="276"/>
      <c r="I506" s="276"/>
      <c r="J506" s="276"/>
      <c r="K506" s="276"/>
      <c r="L506" s="276"/>
      <c r="M506" s="276"/>
      <c r="N506" s="276"/>
      <c r="O506" s="276"/>
      <c r="P506" s="276"/>
      <c r="Q506" s="276"/>
      <c r="R506" s="276"/>
      <c r="S506" s="276"/>
      <c r="T506" s="276"/>
      <c r="U506" s="276"/>
      <c r="V506" s="276"/>
      <c r="W506" s="276"/>
      <c r="X506" s="276"/>
    </row>
    <row r="507" spans="1:24" ht="15" customHeight="1" x14ac:dyDescent="0.2">
      <c r="A507" s="348"/>
      <c r="B507" s="349"/>
      <c r="C507" s="350"/>
      <c r="D507" s="351"/>
      <c r="E507" s="351"/>
      <c r="F507" s="351"/>
      <c r="G507" s="276"/>
      <c r="H507" s="276"/>
      <c r="I507" s="276"/>
      <c r="J507" s="276"/>
      <c r="K507" s="276"/>
      <c r="L507" s="276"/>
      <c r="M507" s="276"/>
      <c r="N507" s="276"/>
      <c r="O507" s="276"/>
      <c r="P507" s="276"/>
      <c r="Q507" s="276"/>
      <c r="R507" s="276"/>
      <c r="S507" s="276"/>
      <c r="T507" s="276"/>
      <c r="U507" s="276"/>
      <c r="V507" s="276"/>
      <c r="W507" s="276"/>
      <c r="X507" s="276"/>
    </row>
    <row r="508" spans="1:24" ht="15" customHeight="1" x14ac:dyDescent="0.2">
      <c r="A508" s="348"/>
      <c r="B508" s="349"/>
      <c r="C508" s="350"/>
      <c r="D508" s="351"/>
      <c r="E508" s="351"/>
      <c r="F508" s="351"/>
      <c r="G508" s="276"/>
      <c r="H508" s="276"/>
      <c r="I508" s="276"/>
      <c r="J508" s="276"/>
      <c r="K508" s="276"/>
      <c r="L508" s="276"/>
      <c r="M508" s="276"/>
      <c r="N508" s="276"/>
      <c r="O508" s="276"/>
      <c r="P508" s="276"/>
      <c r="Q508" s="276"/>
      <c r="R508" s="276"/>
      <c r="S508" s="276"/>
      <c r="T508" s="276"/>
      <c r="U508" s="276"/>
      <c r="V508" s="276"/>
      <c r="W508" s="276"/>
      <c r="X508" s="276"/>
    </row>
    <row r="509" spans="1:24" ht="15" customHeight="1" x14ac:dyDescent="0.2">
      <c r="A509" s="348"/>
      <c r="B509" s="349"/>
      <c r="C509" s="350"/>
      <c r="D509" s="351"/>
      <c r="E509" s="351"/>
      <c r="F509" s="351"/>
      <c r="G509" s="276"/>
      <c r="H509" s="276"/>
      <c r="I509" s="276"/>
      <c r="J509" s="276"/>
      <c r="K509" s="276"/>
      <c r="L509" s="276"/>
      <c r="M509" s="276"/>
      <c r="N509" s="276"/>
      <c r="O509" s="276"/>
      <c r="P509" s="276"/>
      <c r="Q509" s="276"/>
      <c r="R509" s="276"/>
      <c r="S509" s="276"/>
      <c r="T509" s="276"/>
      <c r="U509" s="276"/>
      <c r="V509" s="276"/>
      <c r="W509" s="276"/>
      <c r="X509" s="276"/>
    </row>
    <row r="510" spans="1:24" ht="15" customHeight="1" x14ac:dyDescent="0.2">
      <c r="A510" s="348"/>
      <c r="B510" s="349"/>
      <c r="C510" s="350"/>
      <c r="D510" s="351"/>
      <c r="E510" s="351"/>
      <c r="F510" s="351"/>
      <c r="G510" s="276"/>
      <c r="H510" s="276"/>
      <c r="I510" s="276"/>
      <c r="J510" s="276"/>
      <c r="K510" s="276"/>
      <c r="L510" s="276"/>
      <c r="M510" s="276"/>
      <c r="N510" s="276"/>
      <c r="O510" s="276"/>
      <c r="P510" s="276"/>
      <c r="Q510" s="276"/>
      <c r="R510" s="276"/>
      <c r="S510" s="276"/>
      <c r="T510" s="276"/>
      <c r="U510" s="276"/>
      <c r="V510" s="276"/>
      <c r="W510" s="276"/>
      <c r="X510" s="276"/>
    </row>
    <row r="511" spans="1:24" ht="15" customHeight="1" x14ac:dyDescent="0.2">
      <c r="A511" s="348"/>
      <c r="B511" s="349"/>
      <c r="C511" s="350"/>
      <c r="D511" s="351"/>
      <c r="E511" s="351"/>
      <c r="F511" s="351"/>
      <c r="G511" s="276"/>
      <c r="H511" s="276"/>
      <c r="I511" s="276"/>
      <c r="J511" s="276"/>
      <c r="K511" s="276"/>
      <c r="L511" s="276"/>
      <c r="M511" s="276"/>
      <c r="N511" s="276"/>
      <c r="O511" s="276"/>
      <c r="P511" s="276"/>
      <c r="Q511" s="276"/>
      <c r="R511" s="276"/>
      <c r="S511" s="276"/>
      <c r="T511" s="276"/>
      <c r="U511" s="276"/>
      <c r="V511" s="276"/>
      <c r="W511" s="276"/>
      <c r="X511" s="276"/>
    </row>
    <row r="512" spans="1:24" ht="15" customHeight="1" x14ac:dyDescent="0.2">
      <c r="A512" s="348"/>
      <c r="B512" s="349"/>
      <c r="C512" s="350"/>
      <c r="D512" s="351"/>
      <c r="E512" s="351"/>
      <c r="F512" s="351"/>
      <c r="G512" s="276"/>
      <c r="H512" s="276"/>
      <c r="I512" s="276"/>
      <c r="J512" s="276"/>
      <c r="K512" s="276"/>
      <c r="L512" s="276"/>
      <c r="M512" s="276"/>
      <c r="N512" s="276"/>
      <c r="O512" s="276"/>
      <c r="P512" s="276"/>
      <c r="Q512" s="276"/>
      <c r="R512" s="276"/>
      <c r="S512" s="276"/>
      <c r="T512" s="276"/>
      <c r="U512" s="276"/>
      <c r="V512" s="276"/>
      <c r="W512" s="276"/>
      <c r="X512" s="276"/>
    </row>
    <row r="513" spans="1:24" ht="15" customHeight="1" x14ac:dyDescent="0.2">
      <c r="A513" s="348"/>
      <c r="B513" s="349"/>
      <c r="C513" s="350"/>
      <c r="D513" s="351"/>
      <c r="E513" s="351"/>
      <c r="F513" s="351"/>
      <c r="G513" s="276"/>
      <c r="H513" s="276"/>
      <c r="I513" s="276"/>
      <c r="J513" s="276"/>
      <c r="K513" s="276"/>
      <c r="L513" s="276"/>
      <c r="M513" s="276"/>
      <c r="N513" s="276"/>
      <c r="O513" s="276"/>
      <c r="P513" s="276"/>
      <c r="Q513" s="276"/>
      <c r="R513" s="276"/>
      <c r="S513" s="276"/>
      <c r="T513" s="276"/>
      <c r="U513" s="276"/>
      <c r="V513" s="276"/>
      <c r="W513" s="276"/>
      <c r="X513" s="276"/>
    </row>
    <row r="514" spans="1:24" ht="15" customHeight="1" x14ac:dyDescent="0.2">
      <c r="A514" s="348"/>
      <c r="B514" s="349"/>
      <c r="C514" s="350"/>
      <c r="D514" s="351"/>
      <c r="E514" s="351"/>
      <c r="F514" s="351"/>
      <c r="G514" s="276"/>
      <c r="H514" s="276"/>
      <c r="I514" s="276"/>
      <c r="J514" s="276"/>
      <c r="K514" s="276"/>
      <c r="L514" s="276"/>
      <c r="M514" s="276"/>
      <c r="N514" s="276"/>
      <c r="O514" s="276"/>
      <c r="P514" s="276"/>
      <c r="Q514" s="276"/>
      <c r="R514" s="276"/>
      <c r="S514" s="276"/>
      <c r="T514" s="276"/>
      <c r="U514" s="276"/>
      <c r="V514" s="276"/>
      <c r="W514" s="276"/>
      <c r="X514" s="276"/>
    </row>
    <row r="515" spans="1:24" ht="15" customHeight="1" x14ac:dyDescent="0.2">
      <c r="A515" s="348"/>
      <c r="B515" s="349"/>
      <c r="C515" s="350"/>
      <c r="D515" s="351"/>
      <c r="E515" s="351"/>
      <c r="F515" s="351"/>
      <c r="G515" s="276"/>
      <c r="H515" s="276"/>
      <c r="I515" s="276"/>
      <c r="J515" s="276"/>
      <c r="K515" s="276"/>
      <c r="L515" s="276"/>
      <c r="M515" s="276"/>
      <c r="N515" s="276"/>
      <c r="O515" s="276"/>
      <c r="P515" s="276"/>
      <c r="Q515" s="276"/>
      <c r="R515" s="276"/>
      <c r="S515" s="276"/>
      <c r="T515" s="276"/>
      <c r="U515" s="276"/>
      <c r="V515" s="276"/>
      <c r="W515" s="276"/>
      <c r="X515" s="276"/>
    </row>
    <row r="516" spans="1:24" ht="15" customHeight="1" x14ac:dyDescent="0.2">
      <c r="A516" s="348"/>
      <c r="B516" s="349"/>
      <c r="C516" s="350"/>
      <c r="D516" s="351"/>
      <c r="E516" s="351"/>
      <c r="F516" s="351"/>
      <c r="G516" s="276"/>
      <c r="H516" s="276"/>
      <c r="I516" s="276"/>
      <c r="J516" s="276"/>
      <c r="K516" s="276"/>
      <c r="L516" s="276"/>
      <c r="M516" s="276"/>
      <c r="N516" s="276"/>
      <c r="O516" s="276"/>
      <c r="P516" s="276"/>
      <c r="Q516" s="276"/>
      <c r="R516" s="276"/>
      <c r="S516" s="276"/>
      <c r="T516" s="276"/>
      <c r="U516" s="276"/>
      <c r="V516" s="276"/>
      <c r="W516" s="276"/>
      <c r="X516" s="276"/>
    </row>
    <row r="517" spans="1:24" ht="15" customHeight="1" x14ac:dyDescent="0.2">
      <c r="A517" s="348"/>
      <c r="B517" s="349"/>
      <c r="C517" s="350"/>
      <c r="D517" s="351"/>
      <c r="E517" s="351"/>
      <c r="F517" s="351"/>
      <c r="G517" s="276"/>
      <c r="H517" s="276"/>
      <c r="I517" s="276"/>
      <c r="J517" s="276"/>
      <c r="K517" s="276"/>
      <c r="L517" s="276"/>
      <c r="M517" s="276"/>
      <c r="N517" s="276"/>
      <c r="O517" s="276"/>
      <c r="P517" s="276"/>
      <c r="Q517" s="276"/>
      <c r="R517" s="276"/>
      <c r="S517" s="276"/>
      <c r="T517" s="276"/>
      <c r="U517" s="276"/>
      <c r="V517" s="276"/>
      <c r="W517" s="276"/>
      <c r="X517" s="276"/>
    </row>
    <row r="518" spans="1:24" ht="15" customHeight="1" x14ac:dyDescent="0.2">
      <c r="A518" s="348"/>
      <c r="B518" s="349"/>
      <c r="C518" s="350"/>
      <c r="D518" s="351"/>
      <c r="E518" s="351"/>
      <c r="F518" s="351"/>
      <c r="G518" s="276"/>
      <c r="H518" s="276"/>
      <c r="I518" s="276"/>
      <c r="J518" s="276"/>
      <c r="K518" s="276"/>
      <c r="L518" s="276"/>
      <c r="M518" s="276"/>
      <c r="N518" s="276"/>
      <c r="O518" s="276"/>
      <c r="P518" s="276"/>
      <c r="Q518" s="276"/>
      <c r="R518" s="276"/>
      <c r="S518" s="276"/>
      <c r="T518" s="276"/>
      <c r="U518" s="276"/>
      <c r="V518" s="276"/>
      <c r="W518" s="276"/>
      <c r="X518" s="276"/>
    </row>
    <row r="519" spans="1:24" ht="15" customHeight="1" x14ac:dyDescent="0.2">
      <c r="A519" s="348"/>
      <c r="B519" s="349"/>
      <c r="C519" s="350"/>
      <c r="D519" s="351"/>
      <c r="E519" s="351"/>
      <c r="F519" s="351"/>
      <c r="G519" s="276"/>
      <c r="H519" s="276"/>
      <c r="I519" s="276"/>
      <c r="J519" s="276"/>
      <c r="K519" s="276"/>
      <c r="L519" s="276"/>
      <c r="M519" s="276"/>
      <c r="N519" s="276"/>
      <c r="O519" s="276"/>
      <c r="P519" s="276"/>
      <c r="Q519" s="276"/>
      <c r="R519" s="276"/>
      <c r="S519" s="276"/>
      <c r="T519" s="276"/>
      <c r="U519" s="276"/>
      <c r="V519" s="276"/>
      <c r="W519" s="276"/>
      <c r="X519" s="276"/>
    </row>
    <row r="520" spans="1:24" ht="15" customHeight="1" x14ac:dyDescent="0.2">
      <c r="A520" s="348"/>
      <c r="B520" s="349"/>
      <c r="C520" s="350"/>
      <c r="D520" s="351"/>
      <c r="E520" s="351"/>
      <c r="F520" s="351"/>
      <c r="G520" s="276"/>
      <c r="H520" s="276"/>
      <c r="I520" s="276"/>
      <c r="J520" s="276"/>
      <c r="K520" s="276"/>
      <c r="L520" s="276"/>
      <c r="M520" s="276"/>
      <c r="N520" s="276"/>
      <c r="O520" s="276"/>
      <c r="P520" s="276"/>
      <c r="Q520" s="276"/>
      <c r="R520" s="276"/>
      <c r="S520" s="276"/>
      <c r="T520" s="276"/>
      <c r="U520" s="276"/>
      <c r="V520" s="276"/>
      <c r="W520" s="276"/>
      <c r="X520" s="276"/>
    </row>
    <row r="521" spans="1:24" ht="15" customHeight="1" x14ac:dyDescent="0.2">
      <c r="A521" s="348"/>
      <c r="B521" s="349"/>
      <c r="C521" s="350"/>
      <c r="D521" s="351"/>
      <c r="E521" s="351"/>
      <c r="F521" s="351"/>
      <c r="G521" s="276"/>
      <c r="H521" s="276"/>
      <c r="I521" s="276"/>
      <c r="J521" s="276"/>
      <c r="K521" s="276"/>
      <c r="L521" s="276"/>
      <c r="M521" s="276"/>
      <c r="N521" s="276"/>
      <c r="O521" s="276"/>
      <c r="P521" s="276"/>
      <c r="Q521" s="276"/>
      <c r="R521" s="276"/>
      <c r="S521" s="276"/>
      <c r="T521" s="276"/>
      <c r="U521" s="276"/>
      <c r="V521" s="276"/>
      <c r="W521" s="276"/>
      <c r="X521" s="276"/>
    </row>
    <row r="522" spans="1:24" ht="15" customHeight="1" x14ac:dyDescent="0.2">
      <c r="A522" s="348"/>
      <c r="B522" s="349"/>
      <c r="C522" s="350"/>
      <c r="D522" s="351"/>
      <c r="E522" s="351"/>
      <c r="F522" s="351"/>
      <c r="G522" s="276"/>
      <c r="H522" s="276"/>
      <c r="I522" s="276"/>
      <c r="J522" s="276"/>
      <c r="K522" s="276"/>
      <c r="L522" s="276"/>
      <c r="M522" s="276"/>
      <c r="N522" s="276"/>
      <c r="O522" s="276"/>
      <c r="P522" s="276"/>
      <c r="Q522" s="276"/>
      <c r="R522" s="276"/>
      <c r="S522" s="276"/>
      <c r="T522" s="276"/>
      <c r="U522" s="276"/>
      <c r="V522" s="276"/>
      <c r="W522" s="276"/>
      <c r="X522" s="276"/>
    </row>
    <row r="523" spans="1:24" ht="15" customHeight="1" x14ac:dyDescent="0.2">
      <c r="A523" s="348"/>
      <c r="B523" s="349"/>
      <c r="C523" s="350"/>
      <c r="D523" s="351"/>
      <c r="E523" s="351"/>
      <c r="F523" s="351"/>
      <c r="G523" s="276"/>
      <c r="H523" s="276"/>
      <c r="I523" s="276"/>
      <c r="J523" s="276"/>
      <c r="K523" s="276"/>
      <c r="L523" s="276"/>
      <c r="M523" s="276"/>
      <c r="N523" s="276"/>
      <c r="O523" s="276"/>
      <c r="P523" s="276"/>
      <c r="Q523" s="276"/>
      <c r="R523" s="276"/>
      <c r="S523" s="276"/>
      <c r="T523" s="276"/>
      <c r="U523" s="276"/>
      <c r="V523" s="276"/>
      <c r="W523" s="276"/>
      <c r="X523" s="276"/>
    </row>
    <row r="524" spans="1:24" ht="15" customHeight="1" x14ac:dyDescent="0.2">
      <c r="A524" s="348"/>
      <c r="B524" s="349"/>
      <c r="C524" s="350"/>
      <c r="D524" s="351"/>
      <c r="E524" s="351"/>
      <c r="F524" s="351"/>
      <c r="G524" s="276"/>
      <c r="H524" s="276"/>
      <c r="I524" s="276"/>
      <c r="J524" s="276"/>
      <c r="K524" s="276"/>
      <c r="L524" s="276"/>
      <c r="M524" s="276"/>
      <c r="N524" s="276"/>
      <c r="O524" s="276"/>
      <c r="P524" s="276"/>
      <c r="Q524" s="276"/>
      <c r="R524" s="276"/>
      <c r="S524" s="276"/>
      <c r="T524" s="276"/>
      <c r="U524" s="276"/>
      <c r="V524" s="276"/>
      <c r="W524" s="276"/>
      <c r="X524" s="276"/>
    </row>
    <row r="525" spans="1:24" ht="15" customHeight="1" x14ac:dyDescent="0.2">
      <c r="A525" s="348"/>
      <c r="B525" s="349"/>
      <c r="C525" s="350"/>
      <c r="D525" s="351"/>
      <c r="E525" s="351"/>
      <c r="F525" s="351"/>
      <c r="G525" s="276"/>
      <c r="H525" s="276"/>
      <c r="I525" s="276"/>
      <c r="J525" s="276"/>
      <c r="K525" s="276"/>
      <c r="L525" s="276"/>
      <c r="M525" s="276"/>
      <c r="N525" s="276"/>
      <c r="O525" s="276"/>
      <c r="P525" s="276"/>
      <c r="Q525" s="276"/>
      <c r="R525" s="276"/>
      <c r="S525" s="276"/>
      <c r="T525" s="276"/>
      <c r="U525" s="276"/>
      <c r="V525" s="276"/>
      <c r="W525" s="276"/>
      <c r="X525" s="276"/>
    </row>
    <row r="526" spans="1:24" ht="15" customHeight="1" x14ac:dyDescent="0.2">
      <c r="A526" s="348"/>
      <c r="B526" s="349"/>
      <c r="C526" s="350"/>
      <c r="D526" s="351"/>
      <c r="E526" s="351"/>
      <c r="F526" s="351"/>
      <c r="G526" s="276"/>
      <c r="H526" s="276"/>
      <c r="I526" s="276"/>
      <c r="J526" s="276"/>
      <c r="K526" s="276"/>
      <c r="L526" s="276"/>
      <c r="M526" s="276"/>
      <c r="N526" s="276"/>
      <c r="O526" s="276"/>
      <c r="P526" s="276"/>
      <c r="Q526" s="276"/>
      <c r="R526" s="276"/>
      <c r="S526" s="276"/>
      <c r="T526" s="276"/>
      <c r="U526" s="276"/>
      <c r="V526" s="276"/>
      <c r="W526" s="276"/>
      <c r="X526" s="276"/>
    </row>
    <row r="527" spans="1:24" ht="15" customHeight="1" x14ac:dyDescent="0.2">
      <c r="A527" s="348"/>
      <c r="B527" s="349"/>
      <c r="C527" s="350"/>
      <c r="D527" s="351"/>
      <c r="E527" s="351"/>
      <c r="F527" s="351"/>
      <c r="G527" s="276"/>
      <c r="H527" s="276"/>
      <c r="I527" s="276"/>
      <c r="J527" s="276"/>
      <c r="K527" s="276"/>
      <c r="L527" s="276"/>
      <c r="M527" s="276"/>
      <c r="N527" s="276"/>
      <c r="O527" s="276"/>
      <c r="P527" s="276"/>
      <c r="Q527" s="276"/>
      <c r="R527" s="276"/>
      <c r="S527" s="276"/>
      <c r="T527" s="276"/>
      <c r="U527" s="276"/>
      <c r="V527" s="276"/>
      <c r="W527" s="276"/>
      <c r="X527" s="276"/>
    </row>
    <row r="528" spans="1:24" ht="15" customHeight="1" x14ac:dyDescent="0.2">
      <c r="A528" s="348"/>
      <c r="B528" s="349"/>
      <c r="C528" s="350"/>
      <c r="D528" s="351"/>
      <c r="E528" s="351"/>
      <c r="F528" s="351"/>
      <c r="G528" s="276"/>
      <c r="H528" s="276"/>
      <c r="I528" s="276"/>
      <c r="J528" s="276"/>
      <c r="K528" s="276"/>
      <c r="L528" s="276"/>
      <c r="M528" s="276"/>
      <c r="N528" s="276"/>
      <c r="O528" s="276"/>
      <c r="P528" s="276"/>
      <c r="Q528" s="276"/>
      <c r="R528" s="276"/>
      <c r="S528" s="276"/>
      <c r="T528" s="276"/>
      <c r="U528" s="276"/>
      <c r="V528" s="276"/>
      <c r="W528" s="276"/>
      <c r="X528" s="276"/>
    </row>
    <row r="529" spans="1:24" ht="15" customHeight="1" x14ac:dyDescent="0.2">
      <c r="A529" s="348"/>
      <c r="B529" s="349"/>
      <c r="C529" s="350"/>
      <c r="D529" s="351"/>
      <c r="E529" s="351"/>
      <c r="F529" s="351"/>
      <c r="G529" s="276"/>
      <c r="H529" s="276"/>
      <c r="I529" s="276"/>
      <c r="J529" s="276"/>
      <c r="K529" s="276"/>
      <c r="L529" s="276"/>
      <c r="M529" s="276"/>
      <c r="N529" s="276"/>
      <c r="O529" s="276"/>
      <c r="P529" s="276"/>
      <c r="Q529" s="276"/>
      <c r="R529" s="276"/>
      <c r="S529" s="276"/>
      <c r="T529" s="276"/>
      <c r="U529" s="276"/>
      <c r="V529" s="276"/>
      <c r="W529" s="276"/>
      <c r="X529" s="276"/>
    </row>
    <row r="530" spans="1:24" ht="15" customHeight="1" x14ac:dyDescent="0.2">
      <c r="A530" s="348"/>
      <c r="B530" s="349"/>
      <c r="C530" s="350"/>
      <c r="D530" s="351"/>
      <c r="E530" s="351"/>
      <c r="F530" s="351"/>
      <c r="G530" s="276"/>
      <c r="H530" s="276"/>
      <c r="I530" s="276"/>
      <c r="J530" s="276"/>
      <c r="K530" s="276"/>
      <c r="L530" s="276"/>
      <c r="M530" s="276"/>
      <c r="N530" s="276"/>
      <c r="O530" s="276"/>
      <c r="P530" s="276"/>
      <c r="Q530" s="276"/>
      <c r="R530" s="276"/>
      <c r="S530" s="276"/>
      <c r="T530" s="276"/>
      <c r="U530" s="276"/>
      <c r="V530" s="276"/>
      <c r="W530" s="276"/>
      <c r="X530" s="276"/>
    </row>
    <row r="531" spans="1:24" ht="15" customHeight="1" x14ac:dyDescent="0.2">
      <c r="A531" s="348"/>
      <c r="B531" s="349"/>
      <c r="C531" s="350"/>
      <c r="D531" s="351"/>
      <c r="E531" s="351"/>
      <c r="F531" s="351"/>
      <c r="G531" s="276"/>
      <c r="H531" s="276"/>
      <c r="I531" s="276"/>
      <c r="J531" s="276"/>
      <c r="K531" s="276"/>
      <c r="L531" s="276"/>
      <c r="M531" s="276"/>
      <c r="N531" s="276"/>
      <c r="O531" s="276"/>
      <c r="P531" s="276"/>
      <c r="Q531" s="276"/>
      <c r="R531" s="276"/>
      <c r="S531" s="276"/>
      <c r="T531" s="276"/>
      <c r="U531" s="276"/>
      <c r="V531" s="276"/>
      <c r="W531" s="276"/>
      <c r="X531" s="276"/>
    </row>
    <row r="532" spans="1:24" ht="15" customHeight="1" x14ac:dyDescent="0.2">
      <c r="A532" s="348"/>
      <c r="B532" s="349"/>
      <c r="C532" s="350"/>
      <c r="D532" s="351"/>
      <c r="E532" s="351"/>
      <c r="F532" s="351"/>
      <c r="G532" s="276"/>
      <c r="H532" s="276"/>
      <c r="I532" s="276"/>
      <c r="J532" s="276"/>
      <c r="K532" s="276"/>
      <c r="L532" s="276"/>
      <c r="M532" s="276"/>
      <c r="N532" s="276"/>
      <c r="O532" s="276"/>
      <c r="P532" s="276"/>
      <c r="Q532" s="276"/>
      <c r="R532" s="276"/>
      <c r="S532" s="276"/>
      <c r="T532" s="276"/>
      <c r="U532" s="276"/>
      <c r="V532" s="276"/>
      <c r="W532" s="276"/>
      <c r="X532" s="276"/>
    </row>
    <row r="533" spans="1:24" ht="15" customHeight="1" x14ac:dyDescent="0.2">
      <c r="A533" s="348"/>
      <c r="B533" s="349"/>
      <c r="C533" s="350"/>
      <c r="D533" s="351"/>
      <c r="E533" s="351"/>
      <c r="F533" s="351"/>
      <c r="G533" s="276"/>
      <c r="H533" s="276"/>
      <c r="I533" s="276"/>
      <c r="J533" s="276"/>
      <c r="K533" s="276"/>
      <c r="L533" s="276"/>
      <c r="M533" s="276"/>
      <c r="N533" s="276"/>
      <c r="O533" s="276"/>
      <c r="P533" s="276"/>
      <c r="Q533" s="276"/>
      <c r="R533" s="276"/>
      <c r="S533" s="276"/>
      <c r="T533" s="276"/>
      <c r="U533" s="276"/>
      <c r="V533" s="276"/>
      <c r="W533" s="276"/>
      <c r="X533" s="276"/>
    </row>
    <row r="534" spans="1:24" ht="15" customHeight="1" x14ac:dyDescent="0.2">
      <c r="A534" s="348"/>
      <c r="B534" s="349"/>
      <c r="C534" s="350"/>
      <c r="D534" s="351"/>
      <c r="E534" s="351"/>
      <c r="F534" s="351"/>
      <c r="G534" s="276"/>
      <c r="H534" s="276"/>
      <c r="I534" s="276"/>
      <c r="J534" s="276"/>
      <c r="K534" s="276"/>
      <c r="L534" s="276"/>
      <c r="M534" s="276"/>
      <c r="N534" s="276"/>
      <c r="O534" s="276"/>
      <c r="P534" s="276"/>
      <c r="Q534" s="276"/>
      <c r="R534" s="276"/>
      <c r="S534" s="276"/>
      <c r="T534" s="276"/>
      <c r="U534" s="276"/>
      <c r="V534" s="276"/>
      <c r="W534" s="276"/>
      <c r="X534" s="276"/>
    </row>
    <row r="535" spans="1:24" ht="15" customHeight="1" x14ac:dyDescent="0.2">
      <c r="A535" s="348"/>
      <c r="B535" s="349"/>
      <c r="C535" s="350"/>
      <c r="D535" s="351"/>
      <c r="E535" s="351"/>
      <c r="F535" s="351"/>
      <c r="G535" s="276"/>
      <c r="H535" s="276"/>
      <c r="I535" s="276"/>
      <c r="J535" s="276"/>
      <c r="K535" s="276"/>
      <c r="L535" s="276"/>
      <c r="M535" s="276"/>
      <c r="N535" s="276"/>
      <c r="O535" s="276"/>
      <c r="P535" s="276"/>
      <c r="Q535" s="276"/>
      <c r="R535" s="276"/>
      <c r="S535" s="276"/>
      <c r="T535" s="276"/>
      <c r="U535" s="276"/>
      <c r="V535" s="276"/>
      <c r="W535" s="276"/>
      <c r="X535" s="276"/>
    </row>
    <row r="536" spans="1:24" ht="15" customHeight="1" x14ac:dyDescent="0.2">
      <c r="A536" s="348"/>
      <c r="B536" s="349"/>
      <c r="C536" s="350"/>
      <c r="D536" s="351"/>
      <c r="E536" s="351"/>
      <c r="F536" s="351"/>
      <c r="G536" s="276"/>
      <c r="H536" s="276"/>
      <c r="I536" s="276"/>
      <c r="J536" s="276"/>
      <c r="K536" s="276"/>
      <c r="L536" s="276"/>
      <c r="M536" s="276"/>
      <c r="N536" s="276"/>
      <c r="O536" s="276"/>
      <c r="P536" s="276"/>
      <c r="Q536" s="276"/>
      <c r="R536" s="276"/>
      <c r="S536" s="276"/>
      <c r="T536" s="276"/>
      <c r="U536" s="276"/>
      <c r="V536" s="276"/>
      <c r="W536" s="276"/>
      <c r="X536" s="276"/>
    </row>
    <row r="537" spans="1:24" ht="15" customHeight="1" x14ac:dyDescent="0.2">
      <c r="A537" s="348"/>
      <c r="B537" s="349"/>
      <c r="C537" s="350"/>
      <c r="D537" s="351"/>
      <c r="E537" s="351"/>
      <c r="F537" s="351"/>
      <c r="G537" s="276"/>
      <c r="H537" s="276"/>
      <c r="I537" s="276"/>
      <c r="J537" s="276"/>
      <c r="K537" s="276"/>
      <c r="L537" s="276"/>
      <c r="M537" s="276"/>
      <c r="N537" s="276"/>
      <c r="O537" s="276"/>
      <c r="P537" s="276"/>
      <c r="Q537" s="276"/>
      <c r="R537" s="276"/>
      <c r="S537" s="276"/>
      <c r="T537" s="276"/>
      <c r="U537" s="276"/>
      <c r="V537" s="276"/>
      <c r="W537" s="276"/>
      <c r="X537" s="276"/>
    </row>
    <row r="538" spans="1:24" ht="15" customHeight="1" x14ac:dyDescent="0.2">
      <c r="A538" s="348"/>
      <c r="B538" s="349"/>
      <c r="C538" s="350"/>
      <c r="D538" s="351"/>
      <c r="E538" s="351"/>
      <c r="F538" s="351"/>
      <c r="G538" s="276"/>
      <c r="H538" s="276"/>
      <c r="I538" s="276"/>
      <c r="J538" s="276"/>
      <c r="K538" s="276"/>
      <c r="L538" s="276"/>
      <c r="M538" s="276"/>
      <c r="N538" s="276"/>
      <c r="O538" s="276"/>
      <c r="P538" s="276"/>
      <c r="Q538" s="276"/>
      <c r="R538" s="276"/>
      <c r="S538" s="276"/>
      <c r="T538" s="276"/>
      <c r="U538" s="276"/>
      <c r="V538" s="276"/>
      <c r="W538" s="276"/>
      <c r="X538" s="276"/>
    </row>
    <row r="539" spans="1:24" ht="15" customHeight="1" x14ac:dyDescent="0.2">
      <c r="A539" s="348"/>
      <c r="B539" s="349"/>
      <c r="C539" s="350"/>
      <c r="D539" s="351"/>
      <c r="E539" s="351"/>
      <c r="F539" s="351"/>
      <c r="G539" s="276"/>
      <c r="H539" s="276"/>
      <c r="I539" s="276"/>
      <c r="J539" s="276"/>
      <c r="K539" s="276"/>
      <c r="L539" s="276"/>
      <c r="M539" s="276"/>
      <c r="N539" s="276"/>
      <c r="O539" s="276"/>
      <c r="P539" s="276"/>
      <c r="Q539" s="276"/>
      <c r="R539" s="276"/>
      <c r="S539" s="276"/>
      <c r="T539" s="276"/>
      <c r="U539" s="276"/>
      <c r="V539" s="276"/>
      <c r="W539" s="276"/>
      <c r="X539" s="276"/>
    </row>
    <row r="540" spans="1:24" ht="15" customHeight="1" x14ac:dyDescent="0.2">
      <c r="A540" s="348"/>
      <c r="B540" s="349"/>
      <c r="C540" s="350"/>
      <c r="D540" s="351"/>
      <c r="E540" s="351"/>
      <c r="F540" s="351"/>
      <c r="G540" s="276"/>
      <c r="H540" s="276"/>
      <c r="I540" s="276"/>
      <c r="J540" s="276"/>
      <c r="K540" s="276"/>
      <c r="L540" s="276"/>
      <c r="M540" s="276"/>
      <c r="N540" s="276"/>
      <c r="O540" s="276"/>
      <c r="P540" s="276"/>
      <c r="Q540" s="276"/>
      <c r="R540" s="276"/>
      <c r="S540" s="276"/>
      <c r="T540" s="276"/>
      <c r="U540" s="276"/>
      <c r="V540" s="276"/>
      <c r="W540" s="276"/>
      <c r="X540" s="276"/>
    </row>
    <row r="541" spans="1:24" ht="15" customHeight="1" x14ac:dyDescent="0.2">
      <c r="A541" s="348"/>
      <c r="B541" s="349"/>
      <c r="C541" s="350"/>
      <c r="D541" s="351"/>
      <c r="E541" s="351"/>
      <c r="F541" s="351"/>
      <c r="G541" s="276"/>
      <c r="H541" s="276"/>
      <c r="I541" s="276"/>
      <c r="J541" s="276"/>
      <c r="K541" s="276"/>
      <c r="L541" s="276"/>
      <c r="M541" s="276"/>
      <c r="N541" s="276"/>
      <c r="O541" s="276"/>
      <c r="P541" s="276"/>
      <c r="Q541" s="276"/>
      <c r="R541" s="276"/>
      <c r="S541" s="276"/>
      <c r="T541" s="276"/>
      <c r="U541" s="276"/>
      <c r="V541" s="276"/>
      <c r="W541" s="276"/>
      <c r="X541" s="276"/>
    </row>
    <row r="542" spans="1:24" ht="15" customHeight="1" x14ac:dyDescent="0.2">
      <c r="A542" s="348"/>
      <c r="B542" s="349"/>
      <c r="C542" s="350"/>
      <c r="D542" s="351"/>
      <c r="E542" s="351"/>
      <c r="F542" s="351"/>
      <c r="G542" s="276"/>
      <c r="H542" s="276"/>
      <c r="I542" s="276"/>
      <c r="J542" s="276"/>
      <c r="K542" s="276"/>
      <c r="L542" s="276"/>
      <c r="M542" s="276"/>
      <c r="N542" s="276"/>
      <c r="O542" s="276"/>
      <c r="P542" s="276"/>
      <c r="Q542" s="276"/>
      <c r="R542" s="276"/>
      <c r="S542" s="276"/>
      <c r="T542" s="276"/>
      <c r="U542" s="276"/>
      <c r="V542" s="276"/>
      <c r="W542" s="276"/>
      <c r="X542" s="276"/>
    </row>
    <row r="543" spans="1:24" ht="15" customHeight="1" x14ac:dyDescent="0.2">
      <c r="A543" s="348"/>
      <c r="B543" s="349"/>
      <c r="C543" s="350"/>
      <c r="D543" s="351"/>
      <c r="E543" s="351"/>
      <c r="F543" s="351"/>
      <c r="G543" s="276"/>
      <c r="H543" s="276"/>
      <c r="I543" s="276"/>
      <c r="J543" s="276"/>
      <c r="K543" s="276"/>
      <c r="L543" s="276"/>
      <c r="M543" s="276"/>
      <c r="N543" s="276"/>
      <c r="O543" s="276"/>
      <c r="P543" s="276"/>
      <c r="Q543" s="276"/>
      <c r="R543" s="276"/>
      <c r="S543" s="276"/>
      <c r="T543" s="276"/>
      <c r="U543" s="276"/>
      <c r="V543" s="276"/>
      <c r="W543" s="276"/>
      <c r="X543" s="276"/>
    </row>
    <row r="544" spans="1:24" ht="15" customHeight="1" x14ac:dyDescent="0.2">
      <c r="A544" s="348"/>
      <c r="B544" s="349"/>
      <c r="C544" s="350"/>
      <c r="D544" s="351"/>
      <c r="E544" s="351"/>
      <c r="F544" s="351"/>
      <c r="G544" s="276"/>
      <c r="H544" s="276"/>
      <c r="I544" s="276"/>
      <c r="J544" s="276"/>
      <c r="K544" s="276"/>
      <c r="L544" s="276"/>
      <c r="M544" s="276"/>
      <c r="N544" s="276"/>
      <c r="O544" s="276"/>
      <c r="P544" s="276"/>
      <c r="Q544" s="276"/>
      <c r="R544" s="276"/>
      <c r="S544" s="276"/>
      <c r="T544" s="276"/>
      <c r="U544" s="276"/>
      <c r="V544" s="276"/>
      <c r="W544" s="276"/>
      <c r="X544" s="276"/>
    </row>
    <row r="545" spans="1:24" ht="15" customHeight="1" x14ac:dyDescent="0.2">
      <c r="A545" s="348"/>
      <c r="B545" s="349"/>
      <c r="C545" s="350"/>
      <c r="D545" s="351"/>
      <c r="E545" s="351"/>
      <c r="F545" s="351"/>
      <c r="G545" s="276"/>
      <c r="H545" s="276"/>
      <c r="I545" s="276"/>
      <c r="J545" s="276"/>
      <c r="K545" s="276"/>
      <c r="L545" s="276"/>
      <c r="M545" s="276"/>
      <c r="N545" s="276"/>
      <c r="O545" s="276"/>
      <c r="P545" s="276"/>
      <c r="Q545" s="276"/>
      <c r="R545" s="276"/>
      <c r="S545" s="276"/>
      <c r="T545" s="276"/>
      <c r="U545" s="276"/>
      <c r="V545" s="276"/>
      <c r="W545" s="276"/>
      <c r="X545" s="276"/>
    </row>
    <row r="546" spans="1:24" ht="15" customHeight="1" x14ac:dyDescent="0.2">
      <c r="A546" s="348"/>
      <c r="B546" s="349"/>
      <c r="C546" s="350"/>
      <c r="D546" s="351"/>
      <c r="E546" s="351"/>
      <c r="F546" s="351"/>
      <c r="G546" s="276"/>
      <c r="H546" s="276"/>
      <c r="I546" s="276"/>
      <c r="J546" s="276"/>
      <c r="K546" s="276"/>
      <c r="L546" s="276"/>
      <c r="M546" s="276"/>
      <c r="N546" s="276"/>
      <c r="O546" s="276"/>
      <c r="P546" s="276"/>
      <c r="Q546" s="276"/>
      <c r="R546" s="276"/>
      <c r="S546" s="276"/>
      <c r="T546" s="276"/>
      <c r="U546" s="276"/>
      <c r="V546" s="276"/>
      <c r="W546" s="276"/>
      <c r="X546" s="276"/>
    </row>
    <row r="547" spans="1:24" ht="15" customHeight="1" x14ac:dyDescent="0.2">
      <c r="A547" s="348"/>
      <c r="B547" s="349"/>
      <c r="C547" s="350"/>
      <c r="D547" s="351"/>
      <c r="E547" s="351"/>
      <c r="F547" s="351"/>
      <c r="G547" s="276"/>
      <c r="H547" s="276"/>
      <c r="I547" s="276"/>
      <c r="J547" s="276"/>
      <c r="K547" s="276"/>
      <c r="L547" s="276"/>
      <c r="M547" s="276"/>
      <c r="N547" s="276"/>
      <c r="O547" s="276"/>
      <c r="P547" s="276"/>
      <c r="Q547" s="276"/>
      <c r="R547" s="276"/>
      <c r="S547" s="276"/>
      <c r="T547" s="276"/>
      <c r="U547" s="276"/>
      <c r="V547" s="276"/>
      <c r="W547" s="276"/>
      <c r="X547" s="276"/>
    </row>
    <row r="548" spans="1:24" ht="15" customHeight="1" x14ac:dyDescent="0.2">
      <c r="A548" s="348"/>
      <c r="B548" s="349"/>
      <c r="C548" s="350"/>
      <c r="D548" s="351"/>
      <c r="E548" s="351"/>
      <c r="F548" s="351"/>
      <c r="G548" s="276"/>
      <c r="H548" s="276"/>
      <c r="I548" s="276"/>
      <c r="J548" s="276"/>
      <c r="K548" s="276"/>
      <c r="L548" s="276"/>
      <c r="M548" s="276"/>
      <c r="N548" s="276"/>
      <c r="O548" s="276"/>
      <c r="P548" s="276"/>
      <c r="Q548" s="276"/>
      <c r="R548" s="276"/>
      <c r="S548" s="276"/>
      <c r="T548" s="276"/>
      <c r="U548" s="276"/>
      <c r="V548" s="276"/>
      <c r="W548" s="276"/>
      <c r="X548" s="276"/>
    </row>
    <row r="549" spans="1:24" ht="15" customHeight="1" x14ac:dyDescent="0.2">
      <c r="A549" s="348"/>
      <c r="B549" s="349"/>
      <c r="C549" s="350"/>
      <c r="D549" s="351"/>
      <c r="E549" s="351"/>
      <c r="F549" s="351"/>
      <c r="G549" s="276"/>
      <c r="H549" s="276"/>
      <c r="I549" s="276"/>
      <c r="J549" s="276"/>
      <c r="K549" s="276"/>
      <c r="L549" s="276"/>
      <c r="M549" s="276"/>
      <c r="N549" s="276"/>
      <c r="O549" s="276"/>
      <c r="P549" s="276"/>
      <c r="Q549" s="276"/>
      <c r="R549" s="276"/>
      <c r="S549" s="276"/>
      <c r="T549" s="276"/>
      <c r="U549" s="276"/>
      <c r="V549" s="276"/>
      <c r="W549" s="276"/>
      <c r="X549" s="276"/>
    </row>
    <row r="550" spans="1:24" ht="15" customHeight="1" x14ac:dyDescent="0.2">
      <c r="A550" s="348"/>
      <c r="B550" s="349"/>
      <c r="C550" s="350"/>
      <c r="D550" s="351"/>
      <c r="E550" s="351"/>
      <c r="F550" s="351"/>
      <c r="G550" s="276"/>
      <c r="H550" s="276"/>
      <c r="I550" s="276"/>
      <c r="J550" s="276"/>
      <c r="K550" s="276"/>
      <c r="L550" s="276"/>
      <c r="M550" s="276"/>
      <c r="N550" s="276"/>
      <c r="O550" s="276"/>
      <c r="P550" s="276"/>
      <c r="Q550" s="276"/>
      <c r="R550" s="276"/>
      <c r="S550" s="276"/>
      <c r="T550" s="276"/>
      <c r="U550" s="276"/>
      <c r="V550" s="276"/>
      <c r="W550" s="276"/>
      <c r="X550" s="276"/>
    </row>
    <row r="551" spans="1:24" ht="15" customHeight="1" x14ac:dyDescent="0.2">
      <c r="A551" s="348"/>
      <c r="B551" s="349"/>
      <c r="C551" s="350"/>
      <c r="D551" s="351"/>
      <c r="E551" s="351"/>
      <c r="F551" s="351"/>
      <c r="G551" s="276"/>
      <c r="H551" s="276"/>
      <c r="I551" s="276"/>
      <c r="J551" s="276"/>
      <c r="K551" s="276"/>
      <c r="L551" s="276"/>
      <c r="M551" s="276"/>
      <c r="N551" s="276"/>
      <c r="O551" s="276"/>
      <c r="P551" s="276"/>
      <c r="Q551" s="276"/>
      <c r="R551" s="276"/>
      <c r="S551" s="276"/>
      <c r="T551" s="276"/>
      <c r="U551" s="276"/>
      <c r="V551" s="276"/>
      <c r="W551" s="276"/>
      <c r="X551" s="276"/>
    </row>
    <row r="552" spans="1:24" ht="15" customHeight="1" x14ac:dyDescent="0.2">
      <c r="A552" s="348"/>
      <c r="B552" s="349"/>
      <c r="C552" s="350"/>
      <c r="D552" s="351"/>
      <c r="E552" s="351"/>
      <c r="F552" s="351"/>
      <c r="G552" s="276"/>
      <c r="H552" s="276"/>
      <c r="I552" s="276"/>
      <c r="J552" s="276"/>
      <c r="K552" s="276"/>
      <c r="L552" s="276"/>
      <c r="M552" s="276"/>
      <c r="N552" s="276"/>
      <c r="O552" s="276"/>
      <c r="P552" s="276"/>
      <c r="Q552" s="276"/>
      <c r="R552" s="276"/>
      <c r="S552" s="276"/>
      <c r="T552" s="276"/>
      <c r="U552" s="276"/>
      <c r="V552" s="276"/>
      <c r="W552" s="276"/>
      <c r="X552" s="276"/>
    </row>
    <row r="553" spans="1:24" ht="15" customHeight="1" x14ac:dyDescent="0.2">
      <c r="A553" s="348"/>
      <c r="B553" s="349"/>
      <c r="C553" s="350"/>
      <c r="D553" s="351"/>
      <c r="E553" s="351"/>
      <c r="F553" s="351"/>
      <c r="G553" s="276"/>
      <c r="H553" s="276"/>
      <c r="I553" s="276"/>
      <c r="J553" s="276"/>
      <c r="K553" s="276"/>
      <c r="L553" s="276"/>
      <c r="M553" s="276"/>
      <c r="N553" s="276"/>
      <c r="O553" s="276"/>
      <c r="P553" s="276"/>
      <c r="Q553" s="276"/>
      <c r="R553" s="276"/>
      <c r="S553" s="276"/>
      <c r="T553" s="276"/>
      <c r="U553" s="276"/>
      <c r="V553" s="276"/>
      <c r="W553" s="276"/>
      <c r="X553" s="276"/>
    </row>
    <row r="554" spans="1:24" ht="15" customHeight="1" x14ac:dyDescent="0.2">
      <c r="A554" s="348"/>
      <c r="B554" s="349"/>
      <c r="C554" s="350"/>
      <c r="D554" s="351"/>
      <c r="E554" s="351"/>
      <c r="F554" s="351"/>
      <c r="G554" s="276"/>
      <c r="H554" s="276"/>
      <c r="I554" s="276"/>
      <c r="J554" s="276"/>
      <c r="K554" s="276"/>
      <c r="L554" s="276"/>
      <c r="M554" s="276"/>
      <c r="N554" s="276"/>
      <c r="O554" s="276"/>
      <c r="P554" s="276"/>
      <c r="Q554" s="276"/>
      <c r="R554" s="276"/>
      <c r="S554" s="276"/>
      <c r="T554" s="276"/>
      <c r="U554" s="276"/>
      <c r="V554" s="276"/>
      <c r="W554" s="276"/>
      <c r="X554" s="276"/>
    </row>
    <row r="555" spans="1:24" ht="15" customHeight="1" x14ac:dyDescent="0.2">
      <c r="A555" s="348"/>
      <c r="B555" s="349"/>
      <c r="C555" s="350"/>
      <c r="D555" s="351"/>
      <c r="E555" s="351"/>
      <c r="F555" s="351"/>
      <c r="G555" s="276"/>
      <c r="H555" s="276"/>
      <c r="I555" s="276"/>
      <c r="J555" s="276"/>
      <c r="K555" s="276"/>
      <c r="L555" s="276"/>
      <c r="M555" s="276"/>
      <c r="N555" s="276"/>
      <c r="O555" s="276"/>
      <c r="P555" s="276"/>
      <c r="Q555" s="276"/>
      <c r="R555" s="276"/>
      <c r="S555" s="276"/>
      <c r="T555" s="276"/>
      <c r="U555" s="276"/>
      <c r="V555" s="276"/>
      <c r="W555" s="276"/>
      <c r="X555" s="276"/>
    </row>
    <row r="556" spans="1:24" ht="15" customHeight="1" x14ac:dyDescent="0.2">
      <c r="A556" s="348"/>
      <c r="B556" s="349"/>
      <c r="C556" s="350"/>
      <c r="D556" s="351"/>
      <c r="E556" s="351"/>
      <c r="F556" s="351"/>
      <c r="G556" s="276"/>
      <c r="H556" s="276"/>
      <c r="I556" s="276"/>
      <c r="J556" s="276"/>
      <c r="K556" s="276"/>
      <c r="L556" s="276"/>
      <c r="M556" s="276"/>
      <c r="N556" s="276"/>
      <c r="O556" s="276"/>
      <c r="P556" s="276"/>
      <c r="Q556" s="276"/>
      <c r="R556" s="276"/>
      <c r="S556" s="276"/>
      <c r="T556" s="276"/>
      <c r="U556" s="276"/>
      <c r="V556" s="276"/>
      <c r="W556" s="276"/>
      <c r="X556" s="276"/>
    </row>
    <row r="557" spans="1:24" ht="15" customHeight="1" x14ac:dyDescent="0.2">
      <c r="A557" s="348"/>
      <c r="B557" s="349"/>
      <c r="C557" s="350"/>
      <c r="D557" s="351"/>
      <c r="E557" s="351"/>
      <c r="F557" s="351"/>
      <c r="G557" s="276"/>
      <c r="H557" s="276"/>
      <c r="I557" s="276"/>
      <c r="J557" s="276"/>
      <c r="K557" s="276"/>
      <c r="L557" s="276"/>
      <c r="M557" s="276"/>
      <c r="N557" s="276"/>
      <c r="O557" s="276"/>
      <c r="P557" s="276"/>
      <c r="Q557" s="276"/>
      <c r="R557" s="276"/>
      <c r="S557" s="276"/>
      <c r="T557" s="276"/>
      <c r="U557" s="276"/>
      <c r="V557" s="276"/>
      <c r="W557" s="276"/>
      <c r="X557" s="276"/>
    </row>
    <row r="558" spans="1:24" ht="15" customHeight="1" x14ac:dyDescent="0.2">
      <c r="A558" s="348"/>
      <c r="B558" s="349"/>
      <c r="C558" s="350"/>
      <c r="D558" s="351"/>
      <c r="E558" s="351"/>
      <c r="F558" s="351"/>
      <c r="G558" s="276"/>
      <c r="H558" s="276"/>
      <c r="I558" s="276"/>
      <c r="J558" s="276"/>
      <c r="K558" s="276"/>
      <c r="L558" s="276"/>
      <c r="M558" s="276"/>
      <c r="N558" s="276"/>
      <c r="O558" s="276"/>
      <c r="P558" s="276"/>
      <c r="Q558" s="276"/>
      <c r="R558" s="276"/>
      <c r="S558" s="276"/>
      <c r="T558" s="276"/>
      <c r="U558" s="276"/>
      <c r="V558" s="276"/>
      <c r="W558" s="276"/>
      <c r="X558" s="276"/>
    </row>
    <row r="559" spans="1:24" ht="15" customHeight="1" x14ac:dyDescent="0.2">
      <c r="A559" s="348"/>
      <c r="B559" s="349"/>
      <c r="C559" s="350"/>
      <c r="D559" s="351"/>
      <c r="E559" s="351"/>
      <c r="F559" s="351"/>
      <c r="G559" s="276"/>
      <c r="H559" s="276"/>
      <c r="I559" s="276"/>
      <c r="J559" s="276"/>
      <c r="K559" s="276"/>
      <c r="L559" s="276"/>
      <c r="M559" s="276"/>
      <c r="N559" s="276"/>
      <c r="O559" s="276"/>
      <c r="P559" s="276"/>
      <c r="Q559" s="276"/>
      <c r="R559" s="276"/>
      <c r="S559" s="276"/>
      <c r="T559" s="276"/>
      <c r="U559" s="276"/>
      <c r="V559" s="276"/>
      <c r="W559" s="276"/>
      <c r="X559" s="276"/>
    </row>
    <row r="560" spans="1:24" ht="15" customHeight="1" x14ac:dyDescent="0.2">
      <c r="A560" s="348"/>
      <c r="B560" s="349"/>
      <c r="C560" s="350"/>
      <c r="D560" s="351"/>
      <c r="E560" s="351"/>
      <c r="F560" s="351"/>
      <c r="G560" s="276"/>
      <c r="H560" s="276"/>
      <c r="I560" s="276"/>
      <c r="J560" s="276"/>
      <c r="K560" s="276"/>
      <c r="L560" s="276"/>
      <c r="M560" s="276"/>
      <c r="N560" s="276"/>
      <c r="O560" s="276"/>
      <c r="P560" s="276"/>
      <c r="Q560" s="276"/>
      <c r="R560" s="276"/>
      <c r="S560" s="276"/>
      <c r="T560" s="276"/>
      <c r="U560" s="276"/>
      <c r="V560" s="276"/>
      <c r="W560" s="276"/>
      <c r="X560" s="276"/>
    </row>
    <row r="561" spans="1:24" ht="15" customHeight="1" x14ac:dyDescent="0.2">
      <c r="A561" s="348"/>
      <c r="B561" s="349"/>
      <c r="C561" s="350"/>
      <c r="D561" s="351"/>
      <c r="E561" s="351"/>
      <c r="F561" s="351"/>
      <c r="G561" s="276"/>
      <c r="H561" s="276"/>
      <c r="I561" s="276"/>
      <c r="J561" s="276"/>
      <c r="K561" s="276"/>
      <c r="L561" s="276"/>
      <c r="M561" s="276"/>
      <c r="N561" s="276"/>
      <c r="O561" s="276"/>
      <c r="P561" s="276"/>
      <c r="Q561" s="276"/>
      <c r="R561" s="276"/>
      <c r="S561" s="276"/>
      <c r="T561" s="276"/>
      <c r="U561" s="276"/>
      <c r="V561" s="276"/>
      <c r="W561" s="276"/>
      <c r="X561" s="276"/>
    </row>
    <row r="562" spans="1:24" ht="15" customHeight="1" x14ac:dyDescent="0.2">
      <c r="A562" s="348"/>
      <c r="B562" s="349"/>
      <c r="C562" s="350"/>
      <c r="D562" s="351"/>
      <c r="E562" s="351"/>
      <c r="F562" s="351"/>
      <c r="G562" s="276"/>
      <c r="H562" s="276"/>
      <c r="I562" s="276"/>
      <c r="J562" s="276"/>
      <c r="K562" s="276"/>
      <c r="L562" s="276"/>
      <c r="M562" s="276"/>
      <c r="N562" s="276"/>
      <c r="O562" s="276"/>
      <c r="P562" s="276"/>
      <c r="Q562" s="276"/>
      <c r="R562" s="276"/>
      <c r="S562" s="276"/>
      <c r="T562" s="276"/>
      <c r="U562" s="276"/>
      <c r="V562" s="276"/>
      <c r="W562" s="276"/>
      <c r="X562" s="276"/>
    </row>
    <row r="563" spans="1:24" ht="15" customHeight="1" x14ac:dyDescent="0.2">
      <c r="A563" s="348"/>
      <c r="B563" s="349"/>
      <c r="C563" s="350"/>
      <c r="D563" s="351"/>
      <c r="E563" s="351"/>
      <c r="F563" s="351"/>
      <c r="G563" s="276"/>
      <c r="H563" s="276"/>
      <c r="I563" s="276"/>
      <c r="J563" s="276"/>
      <c r="K563" s="276"/>
      <c r="L563" s="276"/>
      <c r="M563" s="276"/>
      <c r="N563" s="276"/>
      <c r="O563" s="276"/>
      <c r="P563" s="276"/>
      <c r="Q563" s="276"/>
      <c r="R563" s="276"/>
      <c r="S563" s="276"/>
      <c r="T563" s="276"/>
      <c r="U563" s="276"/>
      <c r="V563" s="276"/>
      <c r="W563" s="276"/>
      <c r="X563" s="276"/>
    </row>
    <row r="564" spans="1:24" ht="15" customHeight="1" x14ac:dyDescent="0.2">
      <c r="A564" s="348"/>
      <c r="B564" s="349"/>
      <c r="C564" s="350"/>
      <c r="D564" s="351"/>
      <c r="E564" s="351"/>
      <c r="F564" s="351"/>
      <c r="G564" s="276"/>
      <c r="H564" s="276"/>
      <c r="I564" s="276"/>
      <c r="J564" s="276"/>
      <c r="K564" s="276"/>
      <c r="L564" s="276"/>
      <c r="M564" s="276"/>
      <c r="N564" s="276"/>
      <c r="O564" s="276"/>
      <c r="P564" s="276"/>
      <c r="Q564" s="276"/>
      <c r="R564" s="276"/>
      <c r="S564" s="276"/>
      <c r="T564" s="276"/>
      <c r="U564" s="276"/>
      <c r="V564" s="276"/>
      <c r="W564" s="276"/>
      <c r="X564" s="276"/>
    </row>
    <row r="565" spans="1:24" ht="15" customHeight="1" x14ac:dyDescent="0.2">
      <c r="A565" s="348"/>
      <c r="B565" s="349"/>
      <c r="C565" s="350"/>
      <c r="D565" s="351"/>
      <c r="E565" s="351"/>
      <c r="F565" s="351"/>
      <c r="G565" s="276"/>
      <c r="H565" s="276"/>
      <c r="I565" s="276"/>
      <c r="J565" s="276"/>
      <c r="K565" s="276"/>
      <c r="L565" s="276"/>
      <c r="M565" s="276"/>
      <c r="N565" s="276"/>
      <c r="O565" s="276"/>
      <c r="P565" s="276"/>
      <c r="Q565" s="276"/>
      <c r="R565" s="276"/>
      <c r="S565" s="276"/>
      <c r="T565" s="276"/>
      <c r="U565" s="276"/>
      <c r="V565" s="276"/>
      <c r="W565" s="276"/>
      <c r="X565" s="276"/>
    </row>
    <row r="566" spans="1:24" ht="15" customHeight="1" x14ac:dyDescent="0.2">
      <c r="A566" s="348"/>
      <c r="B566" s="349"/>
      <c r="C566" s="350"/>
      <c r="D566" s="351"/>
      <c r="E566" s="351"/>
      <c r="F566" s="351"/>
      <c r="G566" s="276"/>
      <c r="H566" s="276"/>
      <c r="I566" s="276"/>
      <c r="J566" s="276"/>
      <c r="K566" s="276"/>
      <c r="L566" s="276"/>
      <c r="M566" s="276"/>
      <c r="N566" s="276"/>
      <c r="O566" s="276"/>
      <c r="P566" s="276"/>
      <c r="Q566" s="276"/>
      <c r="R566" s="276"/>
      <c r="S566" s="276"/>
      <c r="T566" s="276"/>
      <c r="U566" s="276"/>
      <c r="V566" s="276"/>
      <c r="W566" s="276"/>
      <c r="X566" s="276"/>
    </row>
    <row r="567" spans="1:24" ht="15" customHeight="1" x14ac:dyDescent="0.2">
      <c r="A567" s="348"/>
      <c r="B567" s="349"/>
      <c r="C567" s="350"/>
      <c r="D567" s="351"/>
      <c r="E567" s="351"/>
      <c r="F567" s="351"/>
      <c r="G567" s="276"/>
      <c r="H567" s="276"/>
      <c r="I567" s="276"/>
      <c r="J567" s="276"/>
      <c r="K567" s="276"/>
      <c r="L567" s="276"/>
      <c r="M567" s="276"/>
      <c r="N567" s="276"/>
      <c r="O567" s="276"/>
      <c r="P567" s="276"/>
      <c r="Q567" s="276"/>
      <c r="R567" s="276"/>
      <c r="S567" s="276"/>
      <c r="T567" s="276"/>
      <c r="U567" s="276"/>
      <c r="V567" s="276"/>
      <c r="W567" s="276"/>
      <c r="X567" s="276"/>
    </row>
    <row r="568" spans="1:24" ht="15" customHeight="1" x14ac:dyDescent="0.2">
      <c r="A568" s="348"/>
      <c r="B568" s="349"/>
      <c r="C568" s="350"/>
      <c r="D568" s="351"/>
      <c r="E568" s="351"/>
      <c r="F568" s="351"/>
      <c r="G568" s="276"/>
      <c r="H568" s="276"/>
      <c r="I568" s="276"/>
      <c r="J568" s="276"/>
      <c r="K568" s="276"/>
      <c r="L568" s="276"/>
      <c r="M568" s="276"/>
      <c r="N568" s="276"/>
      <c r="O568" s="276"/>
      <c r="P568" s="276"/>
      <c r="Q568" s="276"/>
      <c r="R568" s="276"/>
      <c r="S568" s="276"/>
      <c r="T568" s="276"/>
      <c r="U568" s="276"/>
      <c r="V568" s="276"/>
      <c r="W568" s="276"/>
      <c r="X568" s="276"/>
    </row>
    <row r="569" spans="1:24" ht="15" customHeight="1" x14ac:dyDescent="0.2">
      <c r="A569" s="348"/>
      <c r="B569" s="349"/>
      <c r="C569" s="350"/>
      <c r="D569" s="351"/>
      <c r="E569" s="351"/>
      <c r="F569" s="351"/>
      <c r="G569" s="276"/>
      <c r="H569" s="276"/>
      <c r="I569" s="276"/>
      <c r="J569" s="276"/>
      <c r="K569" s="276"/>
      <c r="L569" s="276"/>
      <c r="M569" s="276"/>
      <c r="N569" s="276"/>
      <c r="O569" s="276"/>
      <c r="P569" s="276"/>
      <c r="Q569" s="276"/>
      <c r="R569" s="276"/>
      <c r="S569" s="276"/>
      <c r="T569" s="276"/>
      <c r="U569" s="276"/>
      <c r="V569" s="276"/>
      <c r="W569" s="276"/>
      <c r="X569" s="276"/>
    </row>
    <row r="570" spans="1:24" ht="15" customHeight="1" x14ac:dyDescent="0.2">
      <c r="A570" s="348"/>
      <c r="B570" s="349"/>
      <c r="C570" s="350"/>
      <c r="D570" s="351"/>
      <c r="E570" s="351"/>
      <c r="F570" s="351"/>
      <c r="G570" s="276"/>
      <c r="H570" s="276"/>
      <c r="I570" s="276"/>
      <c r="J570" s="276"/>
      <c r="K570" s="276"/>
      <c r="L570" s="276"/>
      <c r="M570" s="276"/>
      <c r="N570" s="276"/>
      <c r="O570" s="276"/>
      <c r="P570" s="276"/>
      <c r="Q570" s="276"/>
      <c r="R570" s="276"/>
      <c r="S570" s="276"/>
      <c r="T570" s="276"/>
      <c r="U570" s="276"/>
      <c r="V570" s="276"/>
      <c r="W570" s="276"/>
      <c r="X570" s="276"/>
    </row>
    <row r="571" spans="1:24" ht="15" customHeight="1" x14ac:dyDescent="0.2">
      <c r="A571" s="348"/>
      <c r="B571" s="349"/>
      <c r="C571" s="350"/>
      <c r="D571" s="351"/>
      <c r="E571" s="351"/>
      <c r="F571" s="351"/>
      <c r="G571" s="276"/>
      <c r="H571" s="276"/>
      <c r="I571" s="276"/>
      <c r="J571" s="276"/>
      <c r="K571" s="276"/>
      <c r="L571" s="276"/>
      <c r="M571" s="276"/>
      <c r="N571" s="276"/>
      <c r="O571" s="276"/>
      <c r="P571" s="276"/>
      <c r="Q571" s="276"/>
      <c r="R571" s="276"/>
      <c r="S571" s="276"/>
      <c r="T571" s="276"/>
      <c r="U571" s="276"/>
      <c r="V571" s="276"/>
      <c r="W571" s="276"/>
      <c r="X571" s="276"/>
    </row>
    <row r="572" spans="1:24" ht="15" customHeight="1" x14ac:dyDescent="0.2">
      <c r="A572" s="348"/>
      <c r="B572" s="349"/>
      <c r="C572" s="350"/>
      <c r="D572" s="351"/>
      <c r="E572" s="351"/>
      <c r="F572" s="351"/>
      <c r="G572" s="276"/>
      <c r="H572" s="276"/>
      <c r="I572" s="276"/>
      <c r="J572" s="276"/>
      <c r="K572" s="276"/>
      <c r="L572" s="276"/>
      <c r="M572" s="276"/>
      <c r="N572" s="276"/>
      <c r="O572" s="276"/>
      <c r="P572" s="276"/>
      <c r="Q572" s="276"/>
      <c r="R572" s="276"/>
      <c r="S572" s="276"/>
      <c r="T572" s="276"/>
      <c r="U572" s="276"/>
      <c r="V572" s="276"/>
      <c r="W572" s="276"/>
      <c r="X572" s="276"/>
    </row>
    <row r="573" spans="1:24" ht="15" customHeight="1" x14ac:dyDescent="0.2">
      <c r="A573" s="348"/>
      <c r="B573" s="349"/>
      <c r="C573" s="350"/>
      <c r="D573" s="351"/>
      <c r="E573" s="351"/>
      <c r="F573" s="351"/>
      <c r="G573" s="276"/>
      <c r="H573" s="276"/>
      <c r="I573" s="276"/>
      <c r="J573" s="276"/>
      <c r="K573" s="276"/>
      <c r="L573" s="276"/>
      <c r="M573" s="276"/>
      <c r="N573" s="276"/>
      <c r="O573" s="276"/>
      <c r="P573" s="276"/>
      <c r="Q573" s="276"/>
      <c r="R573" s="276"/>
      <c r="S573" s="276"/>
      <c r="T573" s="276"/>
      <c r="U573" s="276"/>
      <c r="V573" s="276"/>
      <c r="W573" s="276"/>
      <c r="X573" s="276"/>
    </row>
    <row r="574" spans="1:24" ht="15" customHeight="1" x14ac:dyDescent="0.2">
      <c r="A574" s="348"/>
      <c r="B574" s="349"/>
      <c r="C574" s="350"/>
      <c r="D574" s="351"/>
      <c r="E574" s="351"/>
      <c r="F574" s="351"/>
      <c r="G574" s="276"/>
      <c r="H574" s="276"/>
      <c r="I574" s="276"/>
      <c r="J574" s="276"/>
      <c r="K574" s="276"/>
      <c r="L574" s="276"/>
      <c r="M574" s="276"/>
      <c r="N574" s="276"/>
      <c r="O574" s="276"/>
      <c r="P574" s="276"/>
      <c r="Q574" s="276"/>
      <c r="R574" s="276"/>
      <c r="S574" s="276"/>
      <c r="T574" s="276"/>
      <c r="U574" s="276"/>
      <c r="V574" s="276"/>
      <c r="W574" s="276"/>
      <c r="X574" s="276"/>
    </row>
    <row r="575" spans="1:24" ht="15" customHeight="1" x14ac:dyDescent="0.2">
      <c r="A575" s="348"/>
      <c r="B575" s="349"/>
      <c r="C575" s="350"/>
      <c r="D575" s="351"/>
      <c r="E575" s="351"/>
      <c r="F575" s="351"/>
      <c r="G575" s="276"/>
      <c r="H575" s="276"/>
      <c r="I575" s="276"/>
      <c r="J575" s="276"/>
      <c r="K575" s="276"/>
      <c r="L575" s="276"/>
      <c r="M575" s="276"/>
      <c r="N575" s="276"/>
      <c r="O575" s="276"/>
      <c r="P575" s="276"/>
      <c r="Q575" s="276"/>
      <c r="R575" s="276"/>
      <c r="S575" s="276"/>
      <c r="T575" s="276"/>
      <c r="U575" s="276"/>
      <c r="V575" s="276"/>
      <c r="W575" s="276"/>
      <c r="X575" s="276"/>
    </row>
    <row r="576" spans="1:24" ht="15" customHeight="1" x14ac:dyDescent="0.2">
      <c r="A576" s="348"/>
      <c r="B576" s="349"/>
      <c r="C576" s="350"/>
      <c r="D576" s="351"/>
      <c r="E576" s="351"/>
      <c r="F576" s="351"/>
      <c r="G576" s="276"/>
      <c r="H576" s="276"/>
      <c r="I576" s="276"/>
      <c r="J576" s="276"/>
      <c r="K576" s="276"/>
      <c r="L576" s="276"/>
      <c r="M576" s="276"/>
      <c r="N576" s="276"/>
      <c r="O576" s="276"/>
      <c r="P576" s="276"/>
      <c r="Q576" s="276"/>
      <c r="R576" s="276"/>
      <c r="S576" s="276"/>
      <c r="T576" s="276"/>
      <c r="U576" s="276"/>
      <c r="V576" s="276"/>
      <c r="W576" s="276"/>
      <c r="X576" s="276"/>
    </row>
    <row r="577" spans="1:24" ht="15" customHeight="1" x14ac:dyDescent="0.2">
      <c r="A577" s="348"/>
      <c r="B577" s="349"/>
      <c r="C577" s="350"/>
      <c r="D577" s="351"/>
      <c r="E577" s="351"/>
      <c r="F577" s="351"/>
      <c r="G577" s="276"/>
      <c r="H577" s="276"/>
      <c r="I577" s="276"/>
      <c r="J577" s="276"/>
      <c r="K577" s="276"/>
      <c r="L577" s="276"/>
      <c r="M577" s="276"/>
      <c r="N577" s="276"/>
      <c r="O577" s="276"/>
      <c r="P577" s="276"/>
      <c r="Q577" s="276"/>
      <c r="R577" s="276"/>
      <c r="S577" s="276"/>
      <c r="T577" s="276"/>
      <c r="U577" s="276"/>
      <c r="V577" s="276"/>
      <c r="W577" s="276"/>
      <c r="X577" s="276"/>
    </row>
    <row r="578" spans="1:24" ht="15" customHeight="1" x14ac:dyDescent="0.2">
      <c r="A578" s="348"/>
      <c r="B578" s="349"/>
      <c r="C578" s="350"/>
      <c r="D578" s="351"/>
      <c r="E578" s="351"/>
      <c r="F578" s="351"/>
      <c r="G578" s="276"/>
      <c r="H578" s="276"/>
      <c r="I578" s="276"/>
      <c r="J578" s="276"/>
      <c r="K578" s="276"/>
      <c r="L578" s="276"/>
      <c r="M578" s="276"/>
      <c r="N578" s="276"/>
      <c r="O578" s="276"/>
      <c r="P578" s="276"/>
      <c r="Q578" s="276"/>
      <c r="R578" s="276"/>
      <c r="S578" s="276"/>
      <c r="T578" s="276"/>
      <c r="U578" s="276"/>
      <c r="V578" s="276"/>
      <c r="W578" s="276"/>
      <c r="X578" s="276"/>
    </row>
    <row r="579" spans="1:24" ht="15" customHeight="1" x14ac:dyDescent="0.2">
      <c r="A579" s="348"/>
      <c r="B579" s="349"/>
      <c r="C579" s="350"/>
      <c r="D579" s="351"/>
      <c r="E579" s="351"/>
      <c r="F579" s="351"/>
      <c r="G579" s="276"/>
      <c r="H579" s="276"/>
      <c r="I579" s="276"/>
      <c r="J579" s="276"/>
      <c r="K579" s="276"/>
      <c r="L579" s="276"/>
      <c r="M579" s="276"/>
      <c r="N579" s="276"/>
      <c r="O579" s="276"/>
      <c r="P579" s="276"/>
      <c r="Q579" s="276"/>
      <c r="R579" s="276"/>
      <c r="S579" s="276"/>
      <c r="T579" s="276"/>
      <c r="U579" s="276"/>
      <c r="V579" s="276"/>
      <c r="W579" s="276"/>
      <c r="X579" s="276"/>
    </row>
    <row r="580" spans="1:24" ht="15" customHeight="1" x14ac:dyDescent="0.2">
      <c r="A580" s="348"/>
      <c r="B580" s="349"/>
      <c r="C580" s="350"/>
      <c r="D580" s="351"/>
      <c r="E580" s="351"/>
      <c r="F580" s="351"/>
      <c r="G580" s="276"/>
      <c r="H580" s="276"/>
      <c r="I580" s="276"/>
      <c r="J580" s="276"/>
      <c r="K580" s="276"/>
      <c r="L580" s="276"/>
      <c r="M580" s="276"/>
      <c r="N580" s="276"/>
      <c r="O580" s="276"/>
      <c r="P580" s="276"/>
      <c r="Q580" s="276"/>
      <c r="R580" s="276"/>
      <c r="S580" s="276"/>
      <c r="T580" s="276"/>
      <c r="U580" s="276"/>
      <c r="V580" s="276"/>
      <c r="W580" s="276"/>
      <c r="X580" s="276"/>
    </row>
    <row r="581" spans="1:24" ht="15" customHeight="1" x14ac:dyDescent="0.2">
      <c r="A581" s="348"/>
      <c r="B581" s="349"/>
      <c r="C581" s="350"/>
      <c r="D581" s="351"/>
      <c r="E581" s="351"/>
      <c r="F581" s="351"/>
      <c r="G581" s="276"/>
      <c r="H581" s="276"/>
      <c r="I581" s="276"/>
      <c r="J581" s="276"/>
      <c r="K581" s="276"/>
      <c r="L581" s="276"/>
      <c r="M581" s="276"/>
      <c r="N581" s="276"/>
      <c r="O581" s="276"/>
      <c r="P581" s="276"/>
      <c r="Q581" s="276"/>
      <c r="R581" s="276"/>
      <c r="S581" s="276"/>
      <c r="T581" s="276"/>
      <c r="U581" s="276"/>
      <c r="V581" s="276"/>
      <c r="W581" s="276"/>
      <c r="X581" s="276"/>
    </row>
    <row r="582" spans="1:24" ht="15" customHeight="1" x14ac:dyDescent="0.2">
      <c r="A582" s="348"/>
      <c r="B582" s="349"/>
      <c r="C582" s="350"/>
      <c r="D582" s="351"/>
      <c r="E582" s="351"/>
      <c r="F582" s="351"/>
      <c r="G582" s="276"/>
      <c r="H582" s="276"/>
      <c r="I582" s="276"/>
      <c r="J582" s="276"/>
      <c r="K582" s="276"/>
      <c r="L582" s="276"/>
      <c r="M582" s="276"/>
      <c r="N582" s="276"/>
      <c r="O582" s="276"/>
      <c r="P582" s="276"/>
      <c r="Q582" s="276"/>
      <c r="R582" s="276"/>
      <c r="S582" s="276"/>
      <c r="T582" s="276"/>
      <c r="U582" s="276"/>
      <c r="V582" s="276"/>
      <c r="W582" s="276"/>
      <c r="X582" s="276"/>
    </row>
    <row r="583" spans="1:24" ht="15" customHeight="1" x14ac:dyDescent="0.2">
      <c r="A583" s="348"/>
      <c r="B583" s="349"/>
      <c r="C583" s="350"/>
      <c r="D583" s="351"/>
      <c r="E583" s="351"/>
      <c r="F583" s="351"/>
      <c r="G583" s="276"/>
      <c r="H583" s="276"/>
      <c r="I583" s="276"/>
      <c r="J583" s="276"/>
      <c r="K583" s="276"/>
      <c r="L583" s="276"/>
      <c r="M583" s="276"/>
      <c r="N583" s="276"/>
      <c r="O583" s="276"/>
      <c r="P583" s="276"/>
      <c r="Q583" s="276"/>
      <c r="R583" s="276"/>
      <c r="S583" s="276"/>
      <c r="T583" s="276"/>
      <c r="U583" s="276"/>
      <c r="V583" s="276"/>
      <c r="W583" s="276"/>
      <c r="X583" s="276"/>
    </row>
    <row r="584" spans="1:24" ht="15" customHeight="1" x14ac:dyDescent="0.2">
      <c r="A584" s="348"/>
      <c r="B584" s="349"/>
      <c r="C584" s="350"/>
      <c r="D584" s="351"/>
      <c r="E584" s="351"/>
      <c r="F584" s="351"/>
      <c r="G584" s="276"/>
      <c r="H584" s="276"/>
      <c r="I584" s="276"/>
      <c r="J584" s="276"/>
      <c r="K584" s="276"/>
      <c r="L584" s="276"/>
      <c r="M584" s="276"/>
      <c r="N584" s="276"/>
      <c r="O584" s="276"/>
      <c r="P584" s="276"/>
      <c r="Q584" s="276"/>
      <c r="R584" s="276"/>
      <c r="S584" s="276"/>
      <c r="T584" s="276"/>
      <c r="U584" s="276"/>
      <c r="V584" s="276"/>
      <c r="W584" s="276"/>
      <c r="X584" s="276"/>
    </row>
    <row r="585" spans="1:24" ht="15" customHeight="1" x14ac:dyDescent="0.2">
      <c r="A585" s="348"/>
      <c r="B585" s="349"/>
      <c r="C585" s="350"/>
      <c r="D585" s="351"/>
      <c r="E585" s="351"/>
      <c r="F585" s="351"/>
      <c r="G585" s="276"/>
      <c r="H585" s="276"/>
      <c r="I585" s="276"/>
      <c r="J585" s="276"/>
      <c r="K585" s="276"/>
      <c r="L585" s="276"/>
      <c r="M585" s="276"/>
      <c r="N585" s="276"/>
      <c r="O585" s="276"/>
      <c r="P585" s="276"/>
      <c r="Q585" s="276"/>
      <c r="R585" s="276"/>
      <c r="S585" s="276"/>
      <c r="T585" s="276"/>
      <c r="U585" s="276"/>
      <c r="V585" s="276"/>
      <c r="W585" s="276"/>
      <c r="X585" s="276"/>
    </row>
    <row r="586" spans="1:24" ht="15" customHeight="1" x14ac:dyDescent="0.2">
      <c r="A586" s="348"/>
      <c r="B586" s="349"/>
      <c r="C586" s="350"/>
      <c r="D586" s="351"/>
      <c r="E586" s="351"/>
      <c r="F586" s="351"/>
      <c r="G586" s="276"/>
      <c r="H586" s="276"/>
      <c r="I586" s="276"/>
      <c r="J586" s="276"/>
      <c r="K586" s="276"/>
      <c r="L586" s="276"/>
      <c r="M586" s="276"/>
      <c r="N586" s="276"/>
      <c r="O586" s="276"/>
      <c r="P586" s="276"/>
      <c r="Q586" s="276"/>
      <c r="R586" s="276"/>
      <c r="S586" s="276"/>
      <c r="T586" s="276"/>
      <c r="U586" s="276"/>
      <c r="V586" s="276"/>
      <c r="W586" s="276"/>
      <c r="X586" s="276"/>
    </row>
    <row r="587" spans="1:24" ht="15" customHeight="1" x14ac:dyDescent="0.2">
      <c r="A587" s="348"/>
      <c r="B587" s="349"/>
      <c r="C587" s="350"/>
      <c r="D587" s="351"/>
      <c r="E587" s="351"/>
      <c r="F587" s="351"/>
      <c r="G587" s="276"/>
      <c r="H587" s="276"/>
      <c r="I587" s="276"/>
      <c r="J587" s="276"/>
      <c r="K587" s="276"/>
      <c r="L587" s="276"/>
      <c r="M587" s="276"/>
      <c r="N587" s="276"/>
      <c r="O587" s="276"/>
      <c r="P587" s="276"/>
      <c r="Q587" s="276"/>
      <c r="R587" s="276"/>
      <c r="S587" s="276"/>
      <c r="T587" s="276"/>
      <c r="U587" s="276"/>
      <c r="V587" s="276"/>
      <c r="W587" s="276"/>
      <c r="X587" s="276"/>
    </row>
    <row r="588" spans="1:24" ht="15" customHeight="1" x14ac:dyDescent="0.2">
      <c r="A588" s="348"/>
      <c r="B588" s="349"/>
      <c r="C588" s="350"/>
      <c r="D588" s="351"/>
      <c r="E588" s="351"/>
      <c r="F588" s="351"/>
      <c r="G588" s="276"/>
      <c r="H588" s="276"/>
      <c r="I588" s="276"/>
      <c r="J588" s="276"/>
      <c r="K588" s="276"/>
      <c r="L588" s="276"/>
      <c r="M588" s="276"/>
      <c r="N588" s="276"/>
      <c r="O588" s="276"/>
      <c r="P588" s="276"/>
      <c r="Q588" s="276"/>
      <c r="R588" s="276"/>
      <c r="S588" s="276"/>
      <c r="T588" s="276"/>
      <c r="U588" s="276"/>
      <c r="V588" s="276"/>
      <c r="W588" s="276"/>
      <c r="X588" s="276"/>
    </row>
    <row r="589" spans="1:24" ht="15" customHeight="1" x14ac:dyDescent="0.2">
      <c r="A589" s="348"/>
      <c r="B589" s="349"/>
      <c r="C589" s="350"/>
      <c r="D589" s="351"/>
      <c r="E589" s="351"/>
      <c r="F589" s="351"/>
      <c r="G589" s="276"/>
      <c r="H589" s="276"/>
      <c r="I589" s="276"/>
      <c r="J589" s="276"/>
      <c r="K589" s="276"/>
      <c r="L589" s="276"/>
      <c r="M589" s="276"/>
      <c r="N589" s="276"/>
      <c r="O589" s="276"/>
      <c r="P589" s="276"/>
      <c r="Q589" s="276"/>
      <c r="R589" s="276"/>
      <c r="S589" s="276"/>
      <c r="T589" s="276"/>
      <c r="U589" s="276"/>
      <c r="V589" s="276"/>
      <c r="W589" s="276"/>
      <c r="X589" s="276"/>
    </row>
    <row r="590" spans="1:24" ht="15" customHeight="1" x14ac:dyDescent="0.2">
      <c r="A590" s="348"/>
      <c r="B590" s="349"/>
      <c r="C590" s="350"/>
      <c r="D590" s="351"/>
      <c r="E590" s="351"/>
      <c r="F590" s="351"/>
      <c r="G590" s="276"/>
      <c r="H590" s="276"/>
      <c r="I590" s="276"/>
      <c r="J590" s="276"/>
      <c r="K590" s="276"/>
      <c r="L590" s="276"/>
      <c r="M590" s="276"/>
      <c r="N590" s="276"/>
      <c r="O590" s="276"/>
      <c r="P590" s="276"/>
      <c r="Q590" s="276"/>
      <c r="R590" s="276"/>
      <c r="S590" s="276"/>
      <c r="T590" s="276"/>
      <c r="U590" s="276"/>
      <c r="V590" s="276"/>
      <c r="W590" s="276"/>
      <c r="X590" s="276"/>
    </row>
    <row r="591" spans="1:24" ht="15" customHeight="1" x14ac:dyDescent="0.2">
      <c r="A591" s="348"/>
      <c r="B591" s="349"/>
      <c r="C591" s="350"/>
      <c r="D591" s="351"/>
      <c r="E591" s="351"/>
      <c r="F591" s="351"/>
      <c r="G591" s="276"/>
      <c r="H591" s="276"/>
      <c r="I591" s="276"/>
      <c r="J591" s="276"/>
      <c r="K591" s="276"/>
      <c r="L591" s="276"/>
      <c r="M591" s="276"/>
      <c r="N591" s="276"/>
      <c r="O591" s="276"/>
      <c r="P591" s="276"/>
      <c r="Q591" s="276"/>
      <c r="R591" s="276"/>
      <c r="S591" s="276"/>
      <c r="T591" s="276"/>
      <c r="U591" s="276"/>
      <c r="V591" s="276"/>
      <c r="W591" s="276"/>
      <c r="X591" s="276"/>
    </row>
    <row r="592" spans="1:24" ht="15" customHeight="1" x14ac:dyDescent="0.2">
      <c r="A592" s="348"/>
      <c r="B592" s="349"/>
      <c r="C592" s="350"/>
      <c r="D592" s="351"/>
      <c r="E592" s="351"/>
      <c r="F592" s="351"/>
      <c r="G592" s="276"/>
      <c r="H592" s="276"/>
      <c r="I592" s="276"/>
      <c r="J592" s="276"/>
      <c r="K592" s="276"/>
      <c r="L592" s="276"/>
      <c r="M592" s="276"/>
      <c r="N592" s="276"/>
      <c r="O592" s="276"/>
      <c r="P592" s="276"/>
      <c r="Q592" s="276"/>
      <c r="R592" s="276"/>
      <c r="S592" s="276"/>
      <c r="T592" s="276"/>
      <c r="U592" s="276"/>
      <c r="V592" s="276"/>
      <c r="W592" s="276"/>
      <c r="X592" s="276"/>
    </row>
    <row r="593" spans="1:24" ht="15" customHeight="1" x14ac:dyDescent="0.2">
      <c r="A593" s="348"/>
      <c r="B593" s="349"/>
      <c r="C593" s="350"/>
      <c r="D593" s="351"/>
      <c r="E593" s="351"/>
      <c r="F593" s="351"/>
      <c r="G593" s="276"/>
      <c r="H593" s="276"/>
      <c r="I593" s="276"/>
      <c r="J593" s="276"/>
      <c r="K593" s="276"/>
      <c r="L593" s="276"/>
      <c r="M593" s="276"/>
      <c r="N593" s="276"/>
      <c r="O593" s="276"/>
      <c r="P593" s="276"/>
      <c r="Q593" s="276"/>
      <c r="R593" s="276"/>
      <c r="S593" s="276"/>
      <c r="T593" s="276"/>
      <c r="U593" s="276"/>
      <c r="V593" s="276"/>
      <c r="W593" s="276"/>
      <c r="X593" s="276"/>
    </row>
    <row r="594" spans="1:24" ht="15" customHeight="1" x14ac:dyDescent="0.2">
      <c r="A594" s="348"/>
      <c r="B594" s="349"/>
      <c r="C594" s="350"/>
      <c r="D594" s="351"/>
      <c r="E594" s="351"/>
      <c r="F594" s="351"/>
      <c r="G594" s="276"/>
      <c r="H594" s="276"/>
      <c r="I594" s="276"/>
      <c r="J594" s="276"/>
      <c r="K594" s="276"/>
      <c r="L594" s="276"/>
      <c r="M594" s="276"/>
      <c r="N594" s="276"/>
      <c r="O594" s="276"/>
      <c r="P594" s="276"/>
      <c r="Q594" s="276"/>
      <c r="R594" s="276"/>
      <c r="S594" s="276"/>
      <c r="T594" s="276"/>
      <c r="U594" s="276"/>
      <c r="V594" s="276"/>
      <c r="W594" s="276"/>
      <c r="X594" s="276"/>
    </row>
    <row r="595" spans="1:24" ht="15" customHeight="1" x14ac:dyDescent="0.2">
      <c r="A595" s="348"/>
      <c r="B595" s="349"/>
      <c r="C595" s="350"/>
      <c r="D595" s="351"/>
      <c r="E595" s="351"/>
      <c r="F595" s="351"/>
      <c r="G595" s="276"/>
      <c r="H595" s="276"/>
      <c r="I595" s="276"/>
      <c r="J595" s="276"/>
      <c r="K595" s="276"/>
      <c r="L595" s="276"/>
      <c r="M595" s="276"/>
      <c r="N595" s="276"/>
      <c r="O595" s="276"/>
      <c r="P595" s="276"/>
      <c r="Q595" s="276"/>
      <c r="R595" s="276"/>
      <c r="S595" s="276"/>
      <c r="T595" s="276"/>
      <c r="U595" s="276"/>
      <c r="V595" s="276"/>
      <c r="W595" s="276"/>
      <c r="X595" s="276"/>
    </row>
    <row r="596" spans="1:24" ht="15" customHeight="1" x14ac:dyDescent="0.2">
      <c r="A596" s="348"/>
      <c r="B596" s="349"/>
      <c r="C596" s="350"/>
      <c r="D596" s="351"/>
      <c r="E596" s="351"/>
      <c r="F596" s="351"/>
      <c r="G596" s="276"/>
      <c r="H596" s="276"/>
      <c r="I596" s="276"/>
      <c r="J596" s="276"/>
      <c r="K596" s="276"/>
      <c r="L596" s="276"/>
      <c r="M596" s="276"/>
      <c r="N596" s="276"/>
      <c r="O596" s="276"/>
      <c r="P596" s="276"/>
      <c r="Q596" s="276"/>
      <c r="R596" s="276"/>
      <c r="S596" s="276"/>
      <c r="T596" s="276"/>
      <c r="U596" s="276"/>
      <c r="V596" s="276"/>
      <c r="W596" s="276"/>
      <c r="X596" s="276"/>
    </row>
    <row r="597" spans="1:24" ht="15" customHeight="1" x14ac:dyDescent="0.2">
      <c r="A597" s="348"/>
      <c r="B597" s="349"/>
      <c r="C597" s="350"/>
      <c r="D597" s="351"/>
      <c r="E597" s="351"/>
      <c r="F597" s="351"/>
      <c r="G597" s="276"/>
      <c r="H597" s="276"/>
      <c r="I597" s="276"/>
      <c r="J597" s="276"/>
      <c r="K597" s="276"/>
      <c r="L597" s="276"/>
      <c r="M597" s="276"/>
      <c r="N597" s="276"/>
      <c r="O597" s="276"/>
      <c r="P597" s="276"/>
      <c r="Q597" s="276"/>
      <c r="R597" s="276"/>
      <c r="S597" s="276"/>
      <c r="T597" s="276"/>
      <c r="U597" s="276"/>
      <c r="V597" s="276"/>
      <c r="W597" s="276"/>
      <c r="X597" s="276"/>
    </row>
    <row r="598" spans="1:24" ht="15" customHeight="1" x14ac:dyDescent="0.2">
      <c r="A598" s="348"/>
      <c r="B598" s="349"/>
      <c r="C598" s="350"/>
      <c r="D598" s="351"/>
      <c r="E598" s="351"/>
      <c r="F598" s="351"/>
      <c r="G598" s="276"/>
      <c r="H598" s="276"/>
      <c r="I598" s="276"/>
      <c r="J598" s="276"/>
      <c r="K598" s="276"/>
      <c r="L598" s="276"/>
      <c r="M598" s="276"/>
      <c r="N598" s="276"/>
      <c r="O598" s="276"/>
      <c r="P598" s="276"/>
      <c r="Q598" s="276"/>
      <c r="R598" s="276"/>
      <c r="S598" s="276"/>
      <c r="T598" s="276"/>
      <c r="U598" s="276"/>
      <c r="V598" s="276"/>
      <c r="W598" s="276"/>
      <c r="X598" s="276"/>
    </row>
    <row r="599" spans="1:24" ht="15" customHeight="1" x14ac:dyDescent="0.2">
      <c r="A599" s="348"/>
      <c r="B599" s="349"/>
      <c r="C599" s="350"/>
      <c r="D599" s="351"/>
      <c r="E599" s="351"/>
      <c r="F599" s="351"/>
      <c r="G599" s="276"/>
      <c r="H599" s="276"/>
      <c r="I599" s="276"/>
      <c r="J599" s="276"/>
      <c r="K599" s="276"/>
      <c r="L599" s="276"/>
      <c r="M599" s="276"/>
      <c r="N599" s="276"/>
      <c r="O599" s="276"/>
      <c r="P599" s="276"/>
      <c r="Q599" s="276"/>
      <c r="R599" s="276"/>
      <c r="S599" s="276"/>
      <c r="T599" s="276"/>
      <c r="U599" s="276"/>
      <c r="V599" s="276"/>
      <c r="W599" s="276"/>
      <c r="X599" s="276"/>
    </row>
    <row r="600" spans="1:24" ht="15" customHeight="1" x14ac:dyDescent="0.2">
      <c r="A600" s="348"/>
      <c r="B600" s="349"/>
      <c r="C600" s="350"/>
      <c r="D600" s="351"/>
      <c r="E600" s="351"/>
      <c r="F600" s="351"/>
      <c r="G600" s="276"/>
      <c r="H600" s="276"/>
      <c r="I600" s="276"/>
      <c r="J600" s="276"/>
      <c r="K600" s="276"/>
      <c r="L600" s="276"/>
      <c r="M600" s="276"/>
      <c r="N600" s="276"/>
      <c r="O600" s="276"/>
      <c r="P600" s="276"/>
      <c r="Q600" s="276"/>
      <c r="R600" s="276"/>
      <c r="S600" s="276"/>
      <c r="T600" s="276"/>
      <c r="U600" s="276"/>
      <c r="V600" s="276"/>
      <c r="W600" s="276"/>
      <c r="X600" s="276"/>
    </row>
    <row r="601" spans="1:24" ht="15" customHeight="1" x14ac:dyDescent="0.2">
      <c r="A601" s="348"/>
      <c r="B601" s="349"/>
      <c r="C601" s="350"/>
      <c r="D601" s="351"/>
      <c r="E601" s="351"/>
      <c r="F601" s="351"/>
      <c r="G601" s="276"/>
      <c r="H601" s="276"/>
      <c r="I601" s="276"/>
      <c r="J601" s="276"/>
      <c r="K601" s="276"/>
      <c r="L601" s="276"/>
      <c r="M601" s="276"/>
      <c r="N601" s="276"/>
      <c r="O601" s="276"/>
      <c r="P601" s="276"/>
      <c r="Q601" s="276"/>
      <c r="R601" s="276"/>
      <c r="S601" s="276"/>
      <c r="T601" s="276"/>
      <c r="U601" s="276"/>
      <c r="V601" s="276"/>
      <c r="W601" s="276"/>
      <c r="X601" s="276"/>
    </row>
    <row r="602" spans="1:24" ht="15" customHeight="1" x14ac:dyDescent="0.2">
      <c r="A602" s="348"/>
      <c r="B602" s="349"/>
      <c r="C602" s="350"/>
      <c r="D602" s="351"/>
      <c r="E602" s="351"/>
      <c r="F602" s="351"/>
      <c r="G602" s="276"/>
      <c r="H602" s="276"/>
      <c r="I602" s="276"/>
      <c r="J602" s="276"/>
      <c r="K602" s="276"/>
      <c r="L602" s="276"/>
      <c r="M602" s="276"/>
      <c r="N602" s="276"/>
      <c r="O602" s="276"/>
      <c r="P602" s="276"/>
      <c r="Q602" s="276"/>
      <c r="R602" s="276"/>
      <c r="S602" s="276"/>
      <c r="T602" s="276"/>
      <c r="U602" s="276"/>
      <c r="V602" s="276"/>
      <c r="W602" s="276"/>
      <c r="X602" s="276"/>
    </row>
    <row r="603" spans="1:24" ht="15.75" customHeight="1" x14ac:dyDescent="0.2">
      <c r="C603" s="354"/>
    </row>
    <row r="604" spans="1:24" ht="15.75" customHeight="1" x14ac:dyDescent="0.2">
      <c r="C604" s="354"/>
    </row>
    <row r="605" spans="1:24" ht="15.75" customHeight="1" x14ac:dyDescent="0.2">
      <c r="C605" s="354"/>
    </row>
    <row r="606" spans="1:24" ht="15.75" customHeight="1" x14ac:dyDescent="0.2">
      <c r="C606" s="354"/>
    </row>
    <row r="607" spans="1:24" ht="15.75" customHeight="1" x14ac:dyDescent="0.2">
      <c r="C607" s="354"/>
    </row>
    <row r="608" spans="1:24" ht="15.75" customHeight="1" x14ac:dyDescent="0.2">
      <c r="C608" s="354"/>
    </row>
    <row r="609" spans="3:3" ht="15.75" customHeight="1" x14ac:dyDescent="0.2">
      <c r="C609" s="354"/>
    </row>
    <row r="610" spans="3:3" ht="15.75" customHeight="1" x14ac:dyDescent="0.2">
      <c r="C610" s="354"/>
    </row>
    <row r="611" spans="3:3" ht="15.75" customHeight="1" x14ac:dyDescent="0.2">
      <c r="C611" s="354"/>
    </row>
    <row r="612" spans="3:3" ht="15.75" customHeight="1" x14ac:dyDescent="0.2">
      <c r="C612" s="354"/>
    </row>
    <row r="613" spans="3:3" ht="15.75" customHeight="1" x14ac:dyDescent="0.2">
      <c r="C613" s="354"/>
    </row>
    <row r="614" spans="3:3" ht="15.75" customHeight="1" x14ac:dyDescent="0.2">
      <c r="C614" s="354"/>
    </row>
    <row r="615" spans="3:3" ht="15.75" customHeight="1" x14ac:dyDescent="0.2">
      <c r="C615" s="354"/>
    </row>
    <row r="616" spans="3:3" ht="15.75" customHeight="1" x14ac:dyDescent="0.2">
      <c r="C616" s="354"/>
    </row>
    <row r="617" spans="3:3" ht="15.75" customHeight="1" x14ac:dyDescent="0.2">
      <c r="C617" s="354"/>
    </row>
    <row r="618" spans="3:3" ht="15.75" customHeight="1" x14ac:dyDescent="0.2">
      <c r="C618" s="354"/>
    </row>
    <row r="619" spans="3:3" ht="15.75" customHeight="1" x14ac:dyDescent="0.2">
      <c r="C619" s="354"/>
    </row>
    <row r="620" spans="3:3" ht="15.75" customHeight="1" x14ac:dyDescent="0.2">
      <c r="C620" s="354"/>
    </row>
    <row r="621" spans="3:3" ht="15.75" customHeight="1" x14ac:dyDescent="0.2">
      <c r="C621" s="354"/>
    </row>
    <row r="622" spans="3:3" ht="15.75" customHeight="1" x14ac:dyDescent="0.2">
      <c r="C622" s="354"/>
    </row>
    <row r="623" spans="3:3" ht="15.75" customHeight="1" x14ac:dyDescent="0.2">
      <c r="C623" s="354"/>
    </row>
    <row r="624" spans="3:3" ht="15.75" customHeight="1" x14ac:dyDescent="0.2">
      <c r="C624" s="354"/>
    </row>
    <row r="625" spans="3:3" ht="15.75" customHeight="1" x14ac:dyDescent="0.2">
      <c r="C625" s="354"/>
    </row>
    <row r="626" spans="3:3" ht="15.75" customHeight="1" x14ac:dyDescent="0.2">
      <c r="C626" s="354"/>
    </row>
    <row r="627" spans="3:3" ht="15.75" customHeight="1" x14ac:dyDescent="0.2">
      <c r="C627" s="354"/>
    </row>
    <row r="628" spans="3:3" ht="15.75" customHeight="1" x14ac:dyDescent="0.2">
      <c r="C628" s="354"/>
    </row>
    <row r="629" spans="3:3" ht="15.75" customHeight="1" x14ac:dyDescent="0.2">
      <c r="C629" s="354"/>
    </row>
    <row r="630" spans="3:3" ht="15.75" customHeight="1" x14ac:dyDescent="0.2">
      <c r="C630" s="354"/>
    </row>
    <row r="631" spans="3:3" ht="15.75" customHeight="1" x14ac:dyDescent="0.2">
      <c r="C631" s="354"/>
    </row>
    <row r="632" spans="3:3" ht="15.75" customHeight="1" x14ac:dyDescent="0.2">
      <c r="C632" s="354"/>
    </row>
    <row r="633" spans="3:3" ht="15.75" customHeight="1" x14ac:dyDescent="0.2">
      <c r="C633" s="354"/>
    </row>
    <row r="634" spans="3:3" ht="15.75" customHeight="1" x14ac:dyDescent="0.2">
      <c r="C634" s="354"/>
    </row>
    <row r="635" spans="3:3" ht="15.75" customHeight="1" x14ac:dyDescent="0.2">
      <c r="C635" s="354"/>
    </row>
    <row r="636" spans="3:3" ht="15.75" customHeight="1" x14ac:dyDescent="0.2">
      <c r="C636" s="354"/>
    </row>
    <row r="637" spans="3:3" ht="15.75" customHeight="1" x14ac:dyDescent="0.2">
      <c r="C637" s="354"/>
    </row>
    <row r="638" spans="3:3" ht="15.75" customHeight="1" x14ac:dyDescent="0.2">
      <c r="C638" s="354"/>
    </row>
    <row r="639" spans="3:3" ht="15.75" customHeight="1" x14ac:dyDescent="0.2">
      <c r="C639" s="354"/>
    </row>
    <row r="640" spans="3:3" ht="15.75" customHeight="1" x14ac:dyDescent="0.2">
      <c r="C640" s="354"/>
    </row>
    <row r="641" spans="3:3" ht="15.75" customHeight="1" x14ac:dyDescent="0.2">
      <c r="C641" s="354"/>
    </row>
    <row r="642" spans="3:3" ht="15.75" customHeight="1" x14ac:dyDescent="0.2">
      <c r="C642" s="354"/>
    </row>
    <row r="643" spans="3:3" ht="15.75" customHeight="1" x14ac:dyDescent="0.2">
      <c r="C643" s="354"/>
    </row>
    <row r="644" spans="3:3" ht="15.75" customHeight="1" x14ac:dyDescent="0.2">
      <c r="C644" s="354"/>
    </row>
    <row r="645" spans="3:3" ht="15.75" customHeight="1" x14ac:dyDescent="0.2">
      <c r="C645" s="354"/>
    </row>
    <row r="646" spans="3:3" ht="15.75" customHeight="1" x14ac:dyDescent="0.2">
      <c r="C646" s="354"/>
    </row>
    <row r="647" spans="3:3" ht="15.75" customHeight="1" x14ac:dyDescent="0.2">
      <c r="C647" s="354"/>
    </row>
    <row r="648" spans="3:3" ht="15.75" customHeight="1" x14ac:dyDescent="0.2">
      <c r="C648" s="354"/>
    </row>
    <row r="649" spans="3:3" ht="15.75" customHeight="1" x14ac:dyDescent="0.2">
      <c r="C649" s="354"/>
    </row>
    <row r="650" spans="3:3" ht="15.75" customHeight="1" x14ac:dyDescent="0.2">
      <c r="C650" s="354"/>
    </row>
    <row r="651" spans="3:3" ht="15.75" customHeight="1" x14ac:dyDescent="0.2">
      <c r="C651" s="354"/>
    </row>
    <row r="652" spans="3:3" ht="15.75" customHeight="1" x14ac:dyDescent="0.2">
      <c r="C652" s="354"/>
    </row>
    <row r="653" spans="3:3" ht="15.75" customHeight="1" x14ac:dyDescent="0.2">
      <c r="C653" s="354"/>
    </row>
    <row r="654" spans="3:3" ht="15.75" customHeight="1" x14ac:dyDescent="0.2">
      <c r="C654" s="354"/>
    </row>
    <row r="655" spans="3:3" ht="15.75" customHeight="1" x14ac:dyDescent="0.2">
      <c r="C655" s="354"/>
    </row>
    <row r="656" spans="3:3" ht="15.75" customHeight="1" x14ac:dyDescent="0.2">
      <c r="C656" s="354"/>
    </row>
    <row r="657" spans="3:3" ht="15.75" customHeight="1" x14ac:dyDescent="0.2">
      <c r="C657" s="354"/>
    </row>
    <row r="658" spans="3:3" ht="15.75" customHeight="1" x14ac:dyDescent="0.2">
      <c r="C658" s="354"/>
    </row>
    <row r="659" spans="3:3" ht="15.75" customHeight="1" x14ac:dyDescent="0.2">
      <c r="C659" s="354"/>
    </row>
    <row r="660" spans="3:3" ht="15.75" customHeight="1" x14ac:dyDescent="0.2">
      <c r="C660" s="354"/>
    </row>
    <row r="661" spans="3:3" ht="15.75" customHeight="1" x14ac:dyDescent="0.2">
      <c r="C661" s="354"/>
    </row>
    <row r="662" spans="3:3" ht="15.75" customHeight="1" x14ac:dyDescent="0.2">
      <c r="C662" s="354"/>
    </row>
    <row r="663" spans="3:3" ht="15.75" customHeight="1" x14ac:dyDescent="0.2">
      <c r="C663" s="354"/>
    </row>
    <row r="664" spans="3:3" ht="15.75" customHeight="1" x14ac:dyDescent="0.2">
      <c r="C664" s="354"/>
    </row>
    <row r="665" spans="3:3" ht="15.75" customHeight="1" x14ac:dyDescent="0.2">
      <c r="C665" s="354"/>
    </row>
    <row r="666" spans="3:3" ht="15.75" customHeight="1" x14ac:dyDescent="0.2">
      <c r="C666" s="354"/>
    </row>
    <row r="667" spans="3:3" ht="15.75" customHeight="1" x14ac:dyDescent="0.2">
      <c r="C667" s="354"/>
    </row>
    <row r="668" spans="3:3" ht="15.75" customHeight="1" x14ac:dyDescent="0.2">
      <c r="C668" s="354"/>
    </row>
    <row r="669" spans="3:3" ht="15.75" customHeight="1" x14ac:dyDescent="0.2">
      <c r="C669" s="354"/>
    </row>
    <row r="670" spans="3:3" ht="15.75" customHeight="1" x14ac:dyDescent="0.2">
      <c r="C670" s="354"/>
    </row>
    <row r="671" spans="3:3" ht="15.75" customHeight="1" x14ac:dyDescent="0.2">
      <c r="C671" s="354"/>
    </row>
    <row r="672" spans="3:3" ht="15.75" customHeight="1" x14ac:dyDescent="0.2">
      <c r="C672" s="354"/>
    </row>
    <row r="673" spans="3:3" ht="15.75" customHeight="1" x14ac:dyDescent="0.2">
      <c r="C673" s="354"/>
    </row>
    <row r="674" spans="3:3" ht="15.75" customHeight="1" x14ac:dyDescent="0.2">
      <c r="C674" s="354"/>
    </row>
    <row r="675" spans="3:3" ht="15.75" customHeight="1" x14ac:dyDescent="0.2">
      <c r="C675" s="354"/>
    </row>
    <row r="676" spans="3:3" ht="15.75" customHeight="1" x14ac:dyDescent="0.2">
      <c r="C676" s="354"/>
    </row>
    <row r="677" spans="3:3" ht="15.75" customHeight="1" x14ac:dyDescent="0.2">
      <c r="C677" s="354"/>
    </row>
    <row r="678" spans="3:3" ht="15.75" customHeight="1" x14ac:dyDescent="0.2">
      <c r="C678" s="354"/>
    </row>
    <row r="679" spans="3:3" ht="15.75" customHeight="1" x14ac:dyDescent="0.2">
      <c r="C679" s="354"/>
    </row>
    <row r="680" spans="3:3" ht="15.75" customHeight="1" x14ac:dyDescent="0.2">
      <c r="C680" s="354"/>
    </row>
    <row r="681" spans="3:3" ht="15.75" customHeight="1" x14ac:dyDescent="0.2">
      <c r="C681" s="354"/>
    </row>
    <row r="682" spans="3:3" ht="15.75" customHeight="1" x14ac:dyDescent="0.2">
      <c r="C682" s="354"/>
    </row>
    <row r="683" spans="3:3" ht="15.75" customHeight="1" x14ac:dyDescent="0.2">
      <c r="C683" s="354"/>
    </row>
    <row r="684" spans="3:3" ht="15.75" customHeight="1" x14ac:dyDescent="0.2">
      <c r="C684" s="354"/>
    </row>
    <row r="685" spans="3:3" ht="15.75" customHeight="1" x14ac:dyDescent="0.2">
      <c r="C685" s="354"/>
    </row>
    <row r="686" spans="3:3" ht="15.75" customHeight="1" x14ac:dyDescent="0.2">
      <c r="C686" s="354"/>
    </row>
    <row r="687" spans="3:3" ht="15.75" customHeight="1" x14ac:dyDescent="0.2">
      <c r="C687" s="354"/>
    </row>
    <row r="688" spans="3:3" ht="15.75" customHeight="1" x14ac:dyDescent="0.2">
      <c r="C688" s="354"/>
    </row>
    <row r="689" spans="3:3" ht="15.75" customHeight="1" x14ac:dyDescent="0.2">
      <c r="C689" s="354"/>
    </row>
    <row r="690" spans="3:3" ht="15.75" customHeight="1" x14ac:dyDescent="0.2">
      <c r="C690" s="354"/>
    </row>
    <row r="691" spans="3:3" ht="15.75" customHeight="1" x14ac:dyDescent="0.2">
      <c r="C691" s="354"/>
    </row>
    <row r="692" spans="3:3" ht="15.75" customHeight="1" x14ac:dyDescent="0.2">
      <c r="C692" s="354"/>
    </row>
    <row r="693" spans="3:3" ht="15.75" customHeight="1" x14ac:dyDescent="0.2">
      <c r="C693" s="354"/>
    </row>
    <row r="694" spans="3:3" ht="15.75" customHeight="1" x14ac:dyDescent="0.2">
      <c r="C694" s="354"/>
    </row>
    <row r="695" spans="3:3" ht="15.75" customHeight="1" x14ac:dyDescent="0.2">
      <c r="C695" s="354"/>
    </row>
    <row r="696" spans="3:3" ht="15.75" customHeight="1" x14ac:dyDescent="0.2">
      <c r="C696" s="354"/>
    </row>
    <row r="697" spans="3:3" ht="15.75" customHeight="1" x14ac:dyDescent="0.2">
      <c r="C697" s="354"/>
    </row>
    <row r="698" spans="3:3" ht="15.75" customHeight="1" x14ac:dyDescent="0.2">
      <c r="C698" s="354"/>
    </row>
    <row r="699" spans="3:3" ht="15.75" customHeight="1" x14ac:dyDescent="0.2">
      <c r="C699" s="354"/>
    </row>
    <row r="700" spans="3:3" ht="15.75" customHeight="1" x14ac:dyDescent="0.2">
      <c r="C700" s="354"/>
    </row>
    <row r="701" spans="3:3" ht="15.75" customHeight="1" x14ac:dyDescent="0.2">
      <c r="C701" s="354"/>
    </row>
    <row r="702" spans="3:3" ht="15.75" customHeight="1" x14ac:dyDescent="0.2">
      <c r="C702" s="354"/>
    </row>
    <row r="703" spans="3:3" ht="15.75" customHeight="1" x14ac:dyDescent="0.2">
      <c r="C703" s="354"/>
    </row>
    <row r="704" spans="3:3" ht="15.75" customHeight="1" x14ac:dyDescent="0.2">
      <c r="C704" s="354"/>
    </row>
    <row r="705" spans="3:3" ht="15.75" customHeight="1" x14ac:dyDescent="0.2">
      <c r="C705" s="354"/>
    </row>
    <row r="706" spans="3:3" ht="15.75" customHeight="1" x14ac:dyDescent="0.2">
      <c r="C706" s="354"/>
    </row>
    <row r="707" spans="3:3" ht="15.75" customHeight="1" x14ac:dyDescent="0.2">
      <c r="C707" s="354"/>
    </row>
    <row r="708" spans="3:3" ht="15.75" customHeight="1" x14ac:dyDescent="0.2">
      <c r="C708" s="354"/>
    </row>
    <row r="709" spans="3:3" ht="15.75" customHeight="1" x14ac:dyDescent="0.2">
      <c r="C709" s="354"/>
    </row>
    <row r="710" spans="3:3" ht="15.75" customHeight="1" x14ac:dyDescent="0.2">
      <c r="C710" s="354"/>
    </row>
    <row r="711" spans="3:3" ht="15.75" customHeight="1" x14ac:dyDescent="0.2">
      <c r="C711" s="354"/>
    </row>
    <row r="712" spans="3:3" ht="15.75" customHeight="1" x14ac:dyDescent="0.2">
      <c r="C712" s="354"/>
    </row>
    <row r="713" spans="3:3" ht="15.75" customHeight="1" x14ac:dyDescent="0.2">
      <c r="C713" s="354"/>
    </row>
    <row r="714" spans="3:3" ht="15.75" customHeight="1" x14ac:dyDescent="0.2">
      <c r="C714" s="354"/>
    </row>
    <row r="715" spans="3:3" ht="15.75" customHeight="1" x14ac:dyDescent="0.2">
      <c r="C715" s="354"/>
    </row>
    <row r="716" spans="3:3" ht="15.75" customHeight="1" x14ac:dyDescent="0.2">
      <c r="C716" s="354"/>
    </row>
    <row r="717" spans="3:3" ht="15.75" customHeight="1" x14ac:dyDescent="0.2">
      <c r="C717" s="354"/>
    </row>
    <row r="718" spans="3:3" ht="15.75" customHeight="1" x14ac:dyDescent="0.2">
      <c r="C718" s="354"/>
    </row>
    <row r="719" spans="3:3" ht="15.75" customHeight="1" x14ac:dyDescent="0.2">
      <c r="C719" s="354"/>
    </row>
    <row r="720" spans="3:3" ht="15.75" customHeight="1" x14ac:dyDescent="0.2">
      <c r="C720" s="354"/>
    </row>
    <row r="721" spans="3:3" ht="15.75" customHeight="1" x14ac:dyDescent="0.2">
      <c r="C721" s="354"/>
    </row>
    <row r="722" spans="3:3" ht="15.75" customHeight="1" x14ac:dyDescent="0.2">
      <c r="C722" s="354"/>
    </row>
    <row r="723" spans="3:3" ht="15.75" customHeight="1" x14ac:dyDescent="0.2">
      <c r="C723" s="354"/>
    </row>
    <row r="724" spans="3:3" ht="15.75" customHeight="1" x14ac:dyDescent="0.2">
      <c r="C724" s="354"/>
    </row>
    <row r="725" spans="3:3" ht="15.75" customHeight="1" x14ac:dyDescent="0.2">
      <c r="C725" s="354"/>
    </row>
    <row r="726" spans="3:3" ht="15.75" customHeight="1" x14ac:dyDescent="0.2">
      <c r="C726" s="354"/>
    </row>
    <row r="727" spans="3:3" ht="15.75" customHeight="1" x14ac:dyDescent="0.2">
      <c r="C727" s="354"/>
    </row>
    <row r="728" spans="3:3" ht="15.75" customHeight="1" x14ac:dyDescent="0.2">
      <c r="C728" s="354"/>
    </row>
    <row r="729" spans="3:3" ht="15.75" customHeight="1" x14ac:dyDescent="0.2">
      <c r="C729" s="354"/>
    </row>
    <row r="730" spans="3:3" ht="15.75" customHeight="1" x14ac:dyDescent="0.2">
      <c r="C730" s="354"/>
    </row>
    <row r="731" spans="3:3" ht="15.75" customHeight="1" x14ac:dyDescent="0.2">
      <c r="C731" s="354"/>
    </row>
    <row r="732" spans="3:3" ht="15.75" customHeight="1" x14ac:dyDescent="0.2">
      <c r="C732" s="354"/>
    </row>
    <row r="733" spans="3:3" ht="15.75" customHeight="1" x14ac:dyDescent="0.2">
      <c r="C733" s="354"/>
    </row>
    <row r="734" spans="3:3" ht="15.75" customHeight="1" x14ac:dyDescent="0.2">
      <c r="C734" s="354"/>
    </row>
    <row r="735" spans="3:3" ht="15.75" customHeight="1" x14ac:dyDescent="0.2">
      <c r="C735" s="354"/>
    </row>
    <row r="736" spans="3:3" ht="15.75" customHeight="1" x14ac:dyDescent="0.2">
      <c r="C736" s="354"/>
    </row>
    <row r="737" spans="3:3" ht="15.75" customHeight="1" x14ac:dyDescent="0.2">
      <c r="C737" s="354"/>
    </row>
    <row r="738" spans="3:3" ht="15.75" customHeight="1" x14ac:dyDescent="0.2">
      <c r="C738" s="354"/>
    </row>
    <row r="739" spans="3:3" ht="15.75" customHeight="1" x14ac:dyDescent="0.2">
      <c r="C739" s="354"/>
    </row>
    <row r="740" spans="3:3" ht="15.75" customHeight="1" x14ac:dyDescent="0.2">
      <c r="C740" s="354"/>
    </row>
    <row r="741" spans="3:3" ht="15.75" customHeight="1" x14ac:dyDescent="0.2">
      <c r="C741" s="354"/>
    </row>
    <row r="742" spans="3:3" ht="15.75" customHeight="1" x14ac:dyDescent="0.2">
      <c r="C742" s="354"/>
    </row>
    <row r="743" spans="3:3" ht="15.75" customHeight="1" x14ac:dyDescent="0.2">
      <c r="C743" s="354"/>
    </row>
    <row r="744" spans="3:3" ht="15.75" customHeight="1" x14ac:dyDescent="0.2">
      <c r="C744" s="354"/>
    </row>
    <row r="745" spans="3:3" ht="15.75" customHeight="1" x14ac:dyDescent="0.2">
      <c r="C745" s="354"/>
    </row>
    <row r="746" spans="3:3" ht="15.75" customHeight="1" x14ac:dyDescent="0.2">
      <c r="C746" s="354"/>
    </row>
    <row r="747" spans="3:3" ht="15.75" customHeight="1" x14ac:dyDescent="0.2">
      <c r="C747" s="354"/>
    </row>
    <row r="748" spans="3:3" ht="15.75" customHeight="1" x14ac:dyDescent="0.2">
      <c r="C748" s="354"/>
    </row>
    <row r="749" spans="3:3" ht="15.75" customHeight="1" x14ac:dyDescent="0.2">
      <c r="C749" s="354"/>
    </row>
    <row r="750" spans="3:3" ht="15.75" customHeight="1" x14ac:dyDescent="0.2">
      <c r="C750" s="354"/>
    </row>
    <row r="751" spans="3:3" ht="15.75" customHeight="1" x14ac:dyDescent="0.2">
      <c r="C751" s="354"/>
    </row>
    <row r="752" spans="3:3" ht="15.75" customHeight="1" x14ac:dyDescent="0.2">
      <c r="C752" s="354"/>
    </row>
    <row r="753" spans="3:3" ht="15.75" customHeight="1" x14ac:dyDescent="0.2">
      <c r="C753" s="354"/>
    </row>
    <row r="754" spans="3:3" ht="15.75" customHeight="1" x14ac:dyDescent="0.2">
      <c r="C754" s="354"/>
    </row>
    <row r="755" spans="3:3" ht="15.75" customHeight="1" x14ac:dyDescent="0.2">
      <c r="C755" s="354"/>
    </row>
    <row r="756" spans="3:3" ht="15.75" customHeight="1" x14ac:dyDescent="0.2">
      <c r="C756" s="354"/>
    </row>
    <row r="757" spans="3:3" ht="15.75" customHeight="1" x14ac:dyDescent="0.2">
      <c r="C757" s="354"/>
    </row>
    <row r="758" spans="3:3" ht="15.75" customHeight="1" x14ac:dyDescent="0.2">
      <c r="C758" s="354"/>
    </row>
    <row r="759" spans="3:3" ht="15.75" customHeight="1" x14ac:dyDescent="0.2">
      <c r="C759" s="354"/>
    </row>
    <row r="760" spans="3:3" ht="15.75" customHeight="1" x14ac:dyDescent="0.2">
      <c r="C760" s="354"/>
    </row>
    <row r="761" spans="3:3" ht="15.75" customHeight="1" x14ac:dyDescent="0.2">
      <c r="C761" s="354"/>
    </row>
    <row r="762" spans="3:3" ht="15.75" customHeight="1" x14ac:dyDescent="0.2">
      <c r="C762" s="354"/>
    </row>
    <row r="763" spans="3:3" ht="15.75" customHeight="1" x14ac:dyDescent="0.2">
      <c r="C763" s="354"/>
    </row>
    <row r="764" spans="3:3" ht="15.75" customHeight="1" x14ac:dyDescent="0.2">
      <c r="C764" s="354"/>
    </row>
    <row r="765" spans="3:3" ht="15.75" customHeight="1" x14ac:dyDescent="0.2">
      <c r="C765" s="354"/>
    </row>
    <row r="766" spans="3:3" ht="15.75" customHeight="1" x14ac:dyDescent="0.2">
      <c r="C766" s="354"/>
    </row>
    <row r="767" spans="3:3" ht="15.75" customHeight="1" x14ac:dyDescent="0.2">
      <c r="C767" s="354"/>
    </row>
    <row r="768" spans="3:3" ht="15.75" customHeight="1" x14ac:dyDescent="0.2">
      <c r="C768" s="354"/>
    </row>
    <row r="769" spans="3:3" ht="15.75" customHeight="1" x14ac:dyDescent="0.2">
      <c r="C769" s="354"/>
    </row>
    <row r="770" spans="3:3" ht="15.75" customHeight="1" x14ac:dyDescent="0.2">
      <c r="C770" s="354"/>
    </row>
    <row r="771" spans="3:3" ht="15.75" customHeight="1" x14ac:dyDescent="0.2">
      <c r="C771" s="354"/>
    </row>
    <row r="772" spans="3:3" ht="15.75" customHeight="1" x14ac:dyDescent="0.2">
      <c r="C772" s="354"/>
    </row>
    <row r="773" spans="3:3" ht="15.75" customHeight="1" x14ac:dyDescent="0.2">
      <c r="C773" s="354"/>
    </row>
    <row r="774" spans="3:3" ht="15.75" customHeight="1" x14ac:dyDescent="0.2">
      <c r="C774" s="354"/>
    </row>
    <row r="775" spans="3:3" ht="15.75" customHeight="1" x14ac:dyDescent="0.2">
      <c r="C775" s="354"/>
    </row>
    <row r="776" spans="3:3" ht="15.75" customHeight="1" x14ac:dyDescent="0.2">
      <c r="C776" s="354"/>
    </row>
    <row r="777" spans="3:3" ht="15.75" customHeight="1" x14ac:dyDescent="0.2">
      <c r="C777" s="354"/>
    </row>
    <row r="778" spans="3:3" ht="15.75" customHeight="1" x14ac:dyDescent="0.2">
      <c r="C778" s="354"/>
    </row>
    <row r="779" spans="3:3" ht="15.75" customHeight="1" x14ac:dyDescent="0.2">
      <c r="C779" s="354"/>
    </row>
    <row r="780" spans="3:3" ht="15.75" customHeight="1" x14ac:dyDescent="0.2">
      <c r="C780" s="354"/>
    </row>
    <row r="781" spans="3:3" ht="15.75" customHeight="1" x14ac:dyDescent="0.2">
      <c r="C781" s="354"/>
    </row>
    <row r="782" spans="3:3" ht="15.75" customHeight="1" x14ac:dyDescent="0.2">
      <c r="C782" s="354"/>
    </row>
    <row r="783" spans="3:3" ht="15.75" customHeight="1" x14ac:dyDescent="0.2">
      <c r="C783" s="354"/>
    </row>
    <row r="784" spans="3:3" ht="15.75" customHeight="1" x14ac:dyDescent="0.2">
      <c r="C784" s="354"/>
    </row>
    <row r="785" spans="3:3" ht="15.75" customHeight="1" x14ac:dyDescent="0.2">
      <c r="C785" s="354"/>
    </row>
    <row r="786" spans="3:3" ht="15.75" customHeight="1" x14ac:dyDescent="0.2">
      <c r="C786" s="354"/>
    </row>
    <row r="787" spans="3:3" ht="15.75" customHeight="1" x14ac:dyDescent="0.2">
      <c r="C787" s="354"/>
    </row>
    <row r="788" spans="3:3" ht="15.75" customHeight="1" x14ac:dyDescent="0.2">
      <c r="C788" s="354"/>
    </row>
    <row r="789" spans="3:3" ht="15.75" customHeight="1" x14ac:dyDescent="0.2">
      <c r="C789" s="354"/>
    </row>
    <row r="790" spans="3:3" ht="15.75" customHeight="1" x14ac:dyDescent="0.2">
      <c r="C790" s="354"/>
    </row>
    <row r="791" spans="3:3" ht="15.75" customHeight="1" x14ac:dyDescent="0.2">
      <c r="C791" s="354"/>
    </row>
    <row r="792" spans="3:3" ht="15.75" customHeight="1" x14ac:dyDescent="0.2">
      <c r="C792" s="354"/>
    </row>
    <row r="793" spans="3:3" ht="15.75" customHeight="1" x14ac:dyDescent="0.2">
      <c r="C793" s="354"/>
    </row>
    <row r="794" spans="3:3" ht="15.75" customHeight="1" x14ac:dyDescent="0.2">
      <c r="C794" s="354"/>
    </row>
    <row r="795" spans="3:3" ht="15.75" customHeight="1" x14ac:dyDescent="0.2">
      <c r="C795" s="354"/>
    </row>
    <row r="796" spans="3:3" ht="15.75" customHeight="1" x14ac:dyDescent="0.2">
      <c r="C796" s="354"/>
    </row>
    <row r="797" spans="3:3" ht="15.75" customHeight="1" x14ac:dyDescent="0.2">
      <c r="C797" s="354"/>
    </row>
    <row r="798" spans="3:3" ht="15.75" customHeight="1" x14ac:dyDescent="0.2">
      <c r="C798" s="354"/>
    </row>
    <row r="799" spans="3:3" ht="15.75" customHeight="1" x14ac:dyDescent="0.2">
      <c r="C799" s="354"/>
    </row>
    <row r="800" spans="3:3" ht="15.75" customHeight="1" x14ac:dyDescent="0.2">
      <c r="C800" s="354"/>
    </row>
    <row r="801" spans="3:3" ht="15.75" customHeight="1" x14ac:dyDescent="0.2">
      <c r="C801" s="354"/>
    </row>
    <row r="802" spans="3:3" ht="15.75" customHeight="1" x14ac:dyDescent="0.2">
      <c r="C802" s="354"/>
    </row>
    <row r="803" spans="3:3" ht="15.75" customHeight="1" x14ac:dyDescent="0.2">
      <c r="C803" s="354"/>
    </row>
    <row r="804" spans="3:3" ht="15.75" customHeight="1" x14ac:dyDescent="0.2">
      <c r="C804" s="354"/>
    </row>
    <row r="805" spans="3:3" ht="15.75" customHeight="1" x14ac:dyDescent="0.2">
      <c r="C805" s="354"/>
    </row>
    <row r="806" spans="3:3" ht="15.75" customHeight="1" x14ac:dyDescent="0.2">
      <c r="C806" s="354"/>
    </row>
    <row r="807" spans="3:3" ht="15.75" customHeight="1" x14ac:dyDescent="0.2">
      <c r="C807" s="354"/>
    </row>
    <row r="808" spans="3:3" ht="15.75" customHeight="1" x14ac:dyDescent="0.2">
      <c r="C808" s="354"/>
    </row>
    <row r="809" spans="3:3" ht="15.75" customHeight="1" x14ac:dyDescent="0.2">
      <c r="C809" s="354"/>
    </row>
    <row r="810" spans="3:3" ht="15.75" customHeight="1" x14ac:dyDescent="0.2">
      <c r="C810" s="354"/>
    </row>
    <row r="811" spans="3:3" ht="15.75" customHeight="1" x14ac:dyDescent="0.2">
      <c r="C811" s="354"/>
    </row>
    <row r="812" spans="3:3" ht="15.75" customHeight="1" x14ac:dyDescent="0.2">
      <c r="C812" s="354"/>
    </row>
    <row r="813" spans="3:3" ht="15.75" customHeight="1" x14ac:dyDescent="0.2">
      <c r="C813" s="354"/>
    </row>
    <row r="814" spans="3:3" ht="15.75" customHeight="1" x14ac:dyDescent="0.2">
      <c r="C814" s="354"/>
    </row>
    <row r="815" spans="3:3" ht="15.75" customHeight="1" x14ac:dyDescent="0.2">
      <c r="C815" s="354"/>
    </row>
    <row r="816" spans="3:3" ht="15.75" customHeight="1" x14ac:dyDescent="0.2">
      <c r="C816" s="354"/>
    </row>
    <row r="817" spans="3:3" ht="15.75" customHeight="1" x14ac:dyDescent="0.2">
      <c r="C817" s="354"/>
    </row>
    <row r="818" spans="3:3" ht="15.75" customHeight="1" x14ac:dyDescent="0.2">
      <c r="C818" s="354"/>
    </row>
    <row r="819" spans="3:3" ht="15.75" customHeight="1" x14ac:dyDescent="0.2">
      <c r="C819" s="354"/>
    </row>
    <row r="820" spans="3:3" ht="15.75" customHeight="1" x14ac:dyDescent="0.2">
      <c r="C820" s="354"/>
    </row>
    <row r="821" spans="3:3" ht="15.75" customHeight="1" x14ac:dyDescent="0.2">
      <c r="C821" s="354"/>
    </row>
    <row r="822" spans="3:3" ht="15.75" customHeight="1" x14ac:dyDescent="0.2">
      <c r="C822" s="354"/>
    </row>
    <row r="823" spans="3:3" ht="15.75" customHeight="1" x14ac:dyDescent="0.2">
      <c r="C823" s="354"/>
    </row>
    <row r="824" spans="3:3" ht="15.75" customHeight="1" x14ac:dyDescent="0.2">
      <c r="C824" s="354"/>
    </row>
    <row r="825" spans="3:3" ht="15.75" customHeight="1" x14ac:dyDescent="0.2">
      <c r="C825" s="354"/>
    </row>
    <row r="826" spans="3:3" ht="15.75" customHeight="1" x14ac:dyDescent="0.2">
      <c r="C826" s="354"/>
    </row>
    <row r="827" spans="3:3" ht="15.75" customHeight="1" x14ac:dyDescent="0.2">
      <c r="C827" s="354"/>
    </row>
    <row r="828" spans="3:3" ht="15.75" customHeight="1" x14ac:dyDescent="0.2">
      <c r="C828" s="354"/>
    </row>
    <row r="829" spans="3:3" ht="15.75" customHeight="1" x14ac:dyDescent="0.2">
      <c r="C829" s="354"/>
    </row>
    <row r="830" spans="3:3" ht="15.75" customHeight="1" x14ac:dyDescent="0.2">
      <c r="C830" s="354"/>
    </row>
    <row r="831" spans="3:3" ht="15.75" customHeight="1" x14ac:dyDescent="0.2">
      <c r="C831" s="354"/>
    </row>
    <row r="832" spans="3:3" ht="15.75" customHeight="1" x14ac:dyDescent="0.2">
      <c r="C832" s="354"/>
    </row>
    <row r="833" spans="3:3" ht="15.75" customHeight="1" x14ac:dyDescent="0.2">
      <c r="C833" s="354"/>
    </row>
    <row r="834" spans="3:3" ht="15.75" customHeight="1" x14ac:dyDescent="0.2">
      <c r="C834" s="354"/>
    </row>
    <row r="835" spans="3:3" ht="15.75" customHeight="1" x14ac:dyDescent="0.2">
      <c r="C835" s="354"/>
    </row>
    <row r="836" spans="3:3" ht="15.75" customHeight="1" x14ac:dyDescent="0.2">
      <c r="C836" s="354"/>
    </row>
    <row r="837" spans="3:3" ht="15.75" customHeight="1" x14ac:dyDescent="0.2">
      <c r="C837" s="354"/>
    </row>
    <row r="838" spans="3:3" ht="15.75" customHeight="1" x14ac:dyDescent="0.2">
      <c r="C838" s="354"/>
    </row>
    <row r="839" spans="3:3" ht="15.75" customHeight="1" x14ac:dyDescent="0.2">
      <c r="C839" s="354"/>
    </row>
    <row r="840" spans="3:3" ht="15.75" customHeight="1" x14ac:dyDescent="0.2">
      <c r="C840" s="354"/>
    </row>
    <row r="841" spans="3:3" ht="15.75" customHeight="1" x14ac:dyDescent="0.2">
      <c r="C841" s="354"/>
    </row>
    <row r="842" spans="3:3" ht="15.75" customHeight="1" x14ac:dyDescent="0.2">
      <c r="C842" s="354"/>
    </row>
    <row r="843" spans="3:3" ht="15.75" customHeight="1" x14ac:dyDescent="0.2">
      <c r="C843" s="354"/>
    </row>
    <row r="844" spans="3:3" ht="15.75" customHeight="1" x14ac:dyDescent="0.2">
      <c r="C844" s="354"/>
    </row>
    <row r="845" spans="3:3" ht="15.75" customHeight="1" x14ac:dyDescent="0.2">
      <c r="C845" s="354"/>
    </row>
    <row r="846" spans="3:3" ht="15.75" customHeight="1" x14ac:dyDescent="0.2">
      <c r="C846" s="354"/>
    </row>
    <row r="847" spans="3:3" ht="15.75" customHeight="1" x14ac:dyDescent="0.2">
      <c r="C847" s="354"/>
    </row>
    <row r="848" spans="3:3" ht="15.75" customHeight="1" x14ac:dyDescent="0.2">
      <c r="C848" s="354"/>
    </row>
    <row r="849" spans="3:3" ht="15.75" customHeight="1" x14ac:dyDescent="0.2">
      <c r="C849" s="354"/>
    </row>
    <row r="850" spans="3:3" ht="15.75" customHeight="1" x14ac:dyDescent="0.2">
      <c r="C850" s="354"/>
    </row>
    <row r="851" spans="3:3" ht="15.75" customHeight="1" x14ac:dyDescent="0.2">
      <c r="C851" s="354"/>
    </row>
    <row r="852" spans="3:3" ht="15.75" customHeight="1" x14ac:dyDescent="0.2">
      <c r="C852" s="354"/>
    </row>
    <row r="853" spans="3:3" ht="15.75" customHeight="1" x14ac:dyDescent="0.2">
      <c r="C853" s="354"/>
    </row>
    <row r="854" spans="3:3" ht="15.75" customHeight="1" x14ac:dyDescent="0.2">
      <c r="C854" s="354"/>
    </row>
    <row r="855" spans="3:3" ht="15.75" customHeight="1" x14ac:dyDescent="0.2">
      <c r="C855" s="354"/>
    </row>
    <row r="856" spans="3:3" ht="15.75" customHeight="1" x14ac:dyDescent="0.2">
      <c r="C856" s="354"/>
    </row>
    <row r="857" spans="3:3" ht="15.75" customHeight="1" x14ac:dyDescent="0.2">
      <c r="C857" s="354"/>
    </row>
    <row r="858" spans="3:3" ht="15.75" customHeight="1" x14ac:dyDescent="0.2">
      <c r="C858" s="354"/>
    </row>
    <row r="859" spans="3:3" ht="15.75" customHeight="1" x14ac:dyDescent="0.2">
      <c r="C859" s="354"/>
    </row>
    <row r="860" spans="3:3" ht="15.75" customHeight="1" x14ac:dyDescent="0.2">
      <c r="C860" s="354"/>
    </row>
    <row r="861" spans="3:3" ht="15.75" customHeight="1" x14ac:dyDescent="0.2">
      <c r="C861" s="354"/>
    </row>
    <row r="862" spans="3:3" ht="15.75" customHeight="1" x14ac:dyDescent="0.2">
      <c r="C862" s="354"/>
    </row>
    <row r="863" spans="3:3" ht="15.75" customHeight="1" x14ac:dyDescent="0.2">
      <c r="C863" s="354"/>
    </row>
    <row r="864" spans="3:3" ht="15.75" customHeight="1" x14ac:dyDescent="0.2">
      <c r="C864" s="354"/>
    </row>
    <row r="865" spans="3:3" ht="15.75" customHeight="1" x14ac:dyDescent="0.2">
      <c r="C865" s="354"/>
    </row>
    <row r="866" spans="3:3" ht="15.75" customHeight="1" x14ac:dyDescent="0.2">
      <c r="C866" s="354"/>
    </row>
    <row r="867" spans="3:3" ht="15.75" customHeight="1" x14ac:dyDescent="0.2">
      <c r="C867" s="354"/>
    </row>
    <row r="868" spans="3:3" ht="15.75" customHeight="1" x14ac:dyDescent="0.2">
      <c r="C868" s="354"/>
    </row>
    <row r="869" spans="3:3" ht="15.75" customHeight="1" x14ac:dyDescent="0.2">
      <c r="C869" s="354"/>
    </row>
    <row r="870" spans="3:3" ht="15.75" customHeight="1" x14ac:dyDescent="0.2">
      <c r="C870" s="354"/>
    </row>
    <row r="871" spans="3:3" ht="15.75" customHeight="1" x14ac:dyDescent="0.2">
      <c r="C871" s="354"/>
    </row>
    <row r="872" spans="3:3" ht="15.75" customHeight="1" x14ac:dyDescent="0.2">
      <c r="C872" s="354"/>
    </row>
    <row r="873" spans="3:3" ht="15.75" customHeight="1" x14ac:dyDescent="0.2">
      <c r="C873" s="354"/>
    </row>
    <row r="874" spans="3:3" ht="15.75" customHeight="1" x14ac:dyDescent="0.2">
      <c r="C874" s="354"/>
    </row>
    <row r="875" spans="3:3" ht="15.75" customHeight="1" x14ac:dyDescent="0.2">
      <c r="C875" s="354"/>
    </row>
    <row r="876" spans="3:3" ht="15.75" customHeight="1" x14ac:dyDescent="0.2">
      <c r="C876" s="354"/>
    </row>
    <row r="877" spans="3:3" ht="15.75" customHeight="1" x14ac:dyDescent="0.2">
      <c r="C877" s="354"/>
    </row>
    <row r="878" spans="3:3" ht="15.75" customHeight="1" x14ac:dyDescent="0.2">
      <c r="C878" s="354"/>
    </row>
    <row r="879" spans="3:3" ht="15.75" customHeight="1" x14ac:dyDescent="0.2">
      <c r="C879" s="354"/>
    </row>
    <row r="880" spans="3:3" ht="15.75" customHeight="1" x14ac:dyDescent="0.2">
      <c r="C880" s="354"/>
    </row>
    <row r="881" spans="3:3" ht="15.75" customHeight="1" x14ac:dyDescent="0.2">
      <c r="C881" s="354"/>
    </row>
    <row r="882" spans="3:3" ht="15.75" customHeight="1" x14ac:dyDescent="0.2">
      <c r="C882" s="354"/>
    </row>
    <row r="883" spans="3:3" ht="15.75" customHeight="1" x14ac:dyDescent="0.2">
      <c r="C883" s="354"/>
    </row>
    <row r="884" spans="3:3" ht="15.75" customHeight="1" x14ac:dyDescent="0.2">
      <c r="C884" s="354"/>
    </row>
    <row r="885" spans="3:3" ht="15.75" customHeight="1" x14ac:dyDescent="0.2">
      <c r="C885" s="354"/>
    </row>
    <row r="886" spans="3:3" ht="15.75" customHeight="1" x14ac:dyDescent="0.2">
      <c r="C886" s="354"/>
    </row>
    <row r="887" spans="3:3" ht="15.75" customHeight="1" x14ac:dyDescent="0.2">
      <c r="C887" s="354"/>
    </row>
    <row r="888" spans="3:3" ht="15.75" customHeight="1" x14ac:dyDescent="0.2">
      <c r="C888" s="354"/>
    </row>
    <row r="889" spans="3:3" ht="15.75" customHeight="1" x14ac:dyDescent="0.2">
      <c r="C889" s="354"/>
    </row>
    <row r="890" spans="3:3" ht="15.75" customHeight="1" x14ac:dyDescent="0.2">
      <c r="C890" s="354"/>
    </row>
    <row r="891" spans="3:3" ht="15.75" customHeight="1" x14ac:dyDescent="0.2">
      <c r="C891" s="354"/>
    </row>
    <row r="892" spans="3:3" ht="15.75" customHeight="1" x14ac:dyDescent="0.2">
      <c r="C892" s="354"/>
    </row>
    <row r="893" spans="3:3" ht="15.75" customHeight="1" x14ac:dyDescent="0.2">
      <c r="C893" s="354"/>
    </row>
    <row r="894" spans="3:3" ht="15.75" customHeight="1" x14ac:dyDescent="0.2">
      <c r="C894" s="354"/>
    </row>
    <row r="895" spans="3:3" ht="15.75" customHeight="1" x14ac:dyDescent="0.2">
      <c r="C895" s="354"/>
    </row>
    <row r="896" spans="3:3" ht="15.75" customHeight="1" x14ac:dyDescent="0.2">
      <c r="C896" s="354"/>
    </row>
    <row r="897" spans="3:3" ht="15.75" customHeight="1" x14ac:dyDescent="0.2">
      <c r="C897" s="354"/>
    </row>
    <row r="898" spans="3:3" ht="15.75" customHeight="1" x14ac:dyDescent="0.2">
      <c r="C898" s="354"/>
    </row>
    <row r="899" spans="3:3" ht="15.75" customHeight="1" x14ac:dyDescent="0.2">
      <c r="C899" s="354"/>
    </row>
    <row r="900" spans="3:3" ht="15.75" customHeight="1" x14ac:dyDescent="0.2">
      <c r="C900" s="354"/>
    </row>
    <row r="901" spans="3:3" ht="15.75" customHeight="1" x14ac:dyDescent="0.2">
      <c r="C901" s="354"/>
    </row>
    <row r="902" spans="3:3" ht="15.75" customHeight="1" x14ac:dyDescent="0.2">
      <c r="C902" s="354"/>
    </row>
    <row r="903" spans="3:3" ht="15.75" customHeight="1" x14ac:dyDescent="0.2">
      <c r="C903" s="354"/>
    </row>
    <row r="904" spans="3:3" ht="15.75" customHeight="1" x14ac:dyDescent="0.2">
      <c r="C904" s="354"/>
    </row>
    <row r="905" spans="3:3" ht="15.75" customHeight="1" x14ac:dyDescent="0.2">
      <c r="C905" s="354"/>
    </row>
    <row r="906" spans="3:3" ht="15.75" customHeight="1" x14ac:dyDescent="0.2">
      <c r="C906" s="354"/>
    </row>
    <row r="907" spans="3:3" ht="15.75" customHeight="1" x14ac:dyDescent="0.2">
      <c r="C907" s="354"/>
    </row>
    <row r="908" spans="3:3" ht="15.75" customHeight="1" x14ac:dyDescent="0.2">
      <c r="C908" s="354"/>
    </row>
    <row r="909" spans="3:3" ht="15.75" customHeight="1" x14ac:dyDescent="0.2">
      <c r="C909" s="354"/>
    </row>
    <row r="910" spans="3:3" ht="15.75" customHeight="1" x14ac:dyDescent="0.2">
      <c r="C910" s="354"/>
    </row>
    <row r="911" spans="3:3" ht="15.75" customHeight="1" x14ac:dyDescent="0.2">
      <c r="C911" s="354"/>
    </row>
    <row r="912" spans="3:3" ht="15.75" customHeight="1" x14ac:dyDescent="0.2">
      <c r="C912" s="354"/>
    </row>
    <row r="913" spans="3:3" ht="15.75" customHeight="1" x14ac:dyDescent="0.2">
      <c r="C913" s="354"/>
    </row>
    <row r="914" spans="3:3" ht="15.75" customHeight="1" x14ac:dyDescent="0.2">
      <c r="C914" s="354"/>
    </row>
    <row r="915" spans="3:3" ht="15.75" customHeight="1" x14ac:dyDescent="0.2">
      <c r="C915" s="354"/>
    </row>
    <row r="916" spans="3:3" ht="15.75" customHeight="1" x14ac:dyDescent="0.2">
      <c r="C916" s="354"/>
    </row>
    <row r="917" spans="3:3" ht="15.75" customHeight="1" x14ac:dyDescent="0.2">
      <c r="C917" s="354"/>
    </row>
    <row r="918" spans="3:3" ht="15.75" customHeight="1" x14ac:dyDescent="0.2">
      <c r="C918" s="354"/>
    </row>
    <row r="919" spans="3:3" ht="15.75" customHeight="1" x14ac:dyDescent="0.2">
      <c r="C919" s="354"/>
    </row>
    <row r="920" spans="3:3" ht="15.75" customHeight="1" x14ac:dyDescent="0.2">
      <c r="C920" s="354"/>
    </row>
    <row r="921" spans="3:3" ht="15.75" customHeight="1" x14ac:dyDescent="0.2">
      <c r="C921" s="354"/>
    </row>
    <row r="922" spans="3:3" ht="15.75" customHeight="1" x14ac:dyDescent="0.2">
      <c r="C922" s="354"/>
    </row>
    <row r="923" spans="3:3" ht="15.75" customHeight="1" x14ac:dyDescent="0.2">
      <c r="C923" s="354"/>
    </row>
    <row r="924" spans="3:3" ht="15.75" customHeight="1" x14ac:dyDescent="0.2">
      <c r="C924" s="354"/>
    </row>
    <row r="925" spans="3:3" ht="15.75" customHeight="1" x14ac:dyDescent="0.2">
      <c r="C925" s="354"/>
    </row>
    <row r="926" spans="3:3" ht="15.75" customHeight="1" x14ac:dyDescent="0.2">
      <c r="C926" s="354"/>
    </row>
    <row r="927" spans="3:3" ht="15.75" customHeight="1" x14ac:dyDescent="0.2">
      <c r="C927" s="354"/>
    </row>
    <row r="928" spans="3:3" ht="15.75" customHeight="1" x14ac:dyDescent="0.2">
      <c r="C928" s="354"/>
    </row>
    <row r="929" spans="3:3" ht="15.75" customHeight="1" x14ac:dyDescent="0.2">
      <c r="C929" s="354"/>
    </row>
    <row r="930" spans="3:3" ht="15.75" customHeight="1" x14ac:dyDescent="0.2">
      <c r="C930" s="354"/>
    </row>
    <row r="931" spans="3:3" ht="15.75" customHeight="1" x14ac:dyDescent="0.2">
      <c r="C931" s="354"/>
    </row>
    <row r="932" spans="3:3" ht="15.75" customHeight="1" x14ac:dyDescent="0.2">
      <c r="C932" s="354"/>
    </row>
    <row r="933" spans="3:3" ht="15.75" customHeight="1" x14ac:dyDescent="0.2">
      <c r="C933" s="354"/>
    </row>
    <row r="934" spans="3:3" ht="15.75" customHeight="1" x14ac:dyDescent="0.2">
      <c r="C934" s="354"/>
    </row>
    <row r="935" spans="3:3" ht="15.75" customHeight="1" x14ac:dyDescent="0.2">
      <c r="C935" s="354"/>
    </row>
    <row r="936" spans="3:3" ht="15.75" customHeight="1" x14ac:dyDescent="0.2">
      <c r="C936" s="354"/>
    </row>
    <row r="937" spans="3:3" ht="15.75" customHeight="1" x14ac:dyDescent="0.2">
      <c r="C937" s="354"/>
    </row>
    <row r="938" spans="3:3" ht="15.75" customHeight="1" x14ac:dyDescent="0.2">
      <c r="C938" s="354"/>
    </row>
    <row r="939" spans="3:3" ht="15.75" customHeight="1" x14ac:dyDescent="0.2">
      <c r="C939" s="354"/>
    </row>
    <row r="940" spans="3:3" ht="15.75" customHeight="1" x14ac:dyDescent="0.2">
      <c r="C940" s="354"/>
    </row>
    <row r="941" spans="3:3" ht="15.75" customHeight="1" x14ac:dyDescent="0.2">
      <c r="C941" s="354"/>
    </row>
    <row r="942" spans="3:3" ht="15.75" customHeight="1" x14ac:dyDescent="0.2">
      <c r="C942" s="354"/>
    </row>
    <row r="943" spans="3:3" ht="15.75" customHeight="1" x14ac:dyDescent="0.2">
      <c r="C943" s="354"/>
    </row>
    <row r="944" spans="3:3" ht="15.75" customHeight="1" x14ac:dyDescent="0.2">
      <c r="C944" s="354"/>
    </row>
    <row r="945" spans="3:3" ht="15.75" customHeight="1" x14ac:dyDescent="0.2">
      <c r="C945" s="354"/>
    </row>
    <row r="946" spans="3:3" ht="15.75" customHeight="1" x14ac:dyDescent="0.2">
      <c r="C946" s="354"/>
    </row>
    <row r="947" spans="3:3" ht="15.75" customHeight="1" x14ac:dyDescent="0.2">
      <c r="C947" s="354"/>
    </row>
    <row r="948" spans="3:3" ht="15.75" customHeight="1" x14ac:dyDescent="0.2">
      <c r="C948" s="354"/>
    </row>
    <row r="949" spans="3:3" ht="15.75" customHeight="1" x14ac:dyDescent="0.2">
      <c r="C949" s="354"/>
    </row>
    <row r="950" spans="3:3" ht="15.75" customHeight="1" x14ac:dyDescent="0.2">
      <c r="C950" s="354"/>
    </row>
    <row r="951" spans="3:3" ht="15.75" customHeight="1" x14ac:dyDescent="0.2">
      <c r="C951" s="354"/>
    </row>
    <row r="952" spans="3:3" ht="15.75" customHeight="1" x14ac:dyDescent="0.2">
      <c r="C952" s="354"/>
    </row>
    <row r="953" spans="3:3" ht="15.75" customHeight="1" x14ac:dyDescent="0.2">
      <c r="C953" s="354"/>
    </row>
    <row r="954" spans="3:3" ht="15.75" customHeight="1" x14ac:dyDescent="0.2">
      <c r="C954" s="354"/>
    </row>
    <row r="955" spans="3:3" ht="15.75" customHeight="1" x14ac:dyDescent="0.2">
      <c r="C955" s="354"/>
    </row>
    <row r="956" spans="3:3" ht="15.75" customHeight="1" x14ac:dyDescent="0.2">
      <c r="C956" s="354"/>
    </row>
    <row r="957" spans="3:3" ht="15.75" customHeight="1" x14ac:dyDescent="0.2">
      <c r="C957" s="354"/>
    </row>
    <row r="958" spans="3:3" ht="15.75" customHeight="1" x14ac:dyDescent="0.2">
      <c r="C958" s="354"/>
    </row>
    <row r="959" spans="3:3" ht="15.75" customHeight="1" x14ac:dyDescent="0.2">
      <c r="C959" s="354"/>
    </row>
    <row r="960" spans="3:3" ht="15.75" customHeight="1" x14ac:dyDescent="0.2">
      <c r="C960" s="354"/>
    </row>
    <row r="961" spans="3:3" ht="15.75" customHeight="1" x14ac:dyDescent="0.2">
      <c r="C961" s="354"/>
    </row>
    <row r="962" spans="3:3" ht="15.75" customHeight="1" x14ac:dyDescent="0.2">
      <c r="C962" s="354"/>
    </row>
    <row r="963" spans="3:3" ht="15.75" customHeight="1" x14ac:dyDescent="0.2">
      <c r="C963" s="354"/>
    </row>
    <row r="964" spans="3:3" ht="15.75" customHeight="1" x14ac:dyDescent="0.2">
      <c r="C964" s="354"/>
    </row>
    <row r="965" spans="3:3" ht="15.75" customHeight="1" x14ac:dyDescent="0.2">
      <c r="C965" s="354"/>
    </row>
    <row r="966" spans="3:3" ht="15.75" customHeight="1" x14ac:dyDescent="0.2">
      <c r="C966" s="354"/>
    </row>
    <row r="967" spans="3:3" ht="15.75" customHeight="1" x14ac:dyDescent="0.2">
      <c r="C967" s="354"/>
    </row>
    <row r="968" spans="3:3" ht="15.75" customHeight="1" x14ac:dyDescent="0.2">
      <c r="C968" s="354"/>
    </row>
    <row r="969" spans="3:3" ht="15.75" customHeight="1" x14ac:dyDescent="0.2">
      <c r="C969" s="354"/>
    </row>
    <row r="970" spans="3:3" ht="15.75" customHeight="1" x14ac:dyDescent="0.2">
      <c r="C970" s="354"/>
    </row>
    <row r="971" spans="3:3" ht="15.75" customHeight="1" x14ac:dyDescent="0.2">
      <c r="C971" s="354"/>
    </row>
    <row r="972" spans="3:3" ht="15.75" customHeight="1" x14ac:dyDescent="0.2">
      <c r="C972" s="354"/>
    </row>
    <row r="973" spans="3:3" ht="15.75" customHeight="1" x14ac:dyDescent="0.2">
      <c r="C973" s="354"/>
    </row>
    <row r="974" spans="3:3" ht="15.75" customHeight="1" x14ac:dyDescent="0.2">
      <c r="C974" s="354"/>
    </row>
    <row r="975" spans="3:3" ht="15.75" customHeight="1" x14ac:dyDescent="0.2">
      <c r="C975" s="354"/>
    </row>
    <row r="976" spans="3:3" ht="15.75" customHeight="1" x14ac:dyDescent="0.2">
      <c r="C976" s="354"/>
    </row>
    <row r="977" spans="3:3" ht="15.75" customHeight="1" x14ac:dyDescent="0.2">
      <c r="C977" s="354"/>
    </row>
    <row r="978" spans="3:3" ht="15.75" customHeight="1" x14ac:dyDescent="0.2">
      <c r="C978" s="354"/>
    </row>
    <row r="979" spans="3:3" ht="15.75" customHeight="1" x14ac:dyDescent="0.2">
      <c r="C979" s="354"/>
    </row>
    <row r="980" spans="3:3" ht="15.75" customHeight="1" x14ac:dyDescent="0.2">
      <c r="C980" s="354"/>
    </row>
    <row r="981" spans="3:3" ht="15.75" customHeight="1" x14ac:dyDescent="0.2">
      <c r="C981" s="354"/>
    </row>
    <row r="982" spans="3:3" ht="15.75" customHeight="1" x14ac:dyDescent="0.2">
      <c r="C982" s="354"/>
    </row>
    <row r="983" spans="3:3" ht="15.75" customHeight="1" x14ac:dyDescent="0.2">
      <c r="C983" s="354"/>
    </row>
    <row r="984" spans="3:3" ht="15.75" customHeight="1" x14ac:dyDescent="0.2">
      <c r="C984" s="354"/>
    </row>
    <row r="985" spans="3:3" ht="15.75" customHeight="1" x14ac:dyDescent="0.2">
      <c r="C985" s="354"/>
    </row>
    <row r="986" spans="3:3" ht="15.75" customHeight="1" x14ac:dyDescent="0.2">
      <c r="C986" s="354"/>
    </row>
    <row r="987" spans="3:3" ht="15.75" customHeight="1" x14ac:dyDescent="0.2">
      <c r="C987" s="354"/>
    </row>
    <row r="988" spans="3:3" ht="15.75" customHeight="1" x14ac:dyDescent="0.2">
      <c r="C988" s="354"/>
    </row>
    <row r="989" spans="3:3" ht="15.75" customHeight="1" x14ac:dyDescent="0.2">
      <c r="C989" s="354"/>
    </row>
    <row r="990" spans="3:3" ht="15.75" customHeight="1" x14ac:dyDescent="0.2">
      <c r="C990" s="354"/>
    </row>
    <row r="991" spans="3:3" ht="15.75" customHeight="1" x14ac:dyDescent="0.2">
      <c r="C991" s="354"/>
    </row>
    <row r="992" spans="3:3" ht="15.75" customHeight="1" x14ac:dyDescent="0.2">
      <c r="C992" s="354"/>
    </row>
    <row r="993" spans="3:3" ht="15.75" customHeight="1" x14ac:dyDescent="0.2">
      <c r="C993" s="354"/>
    </row>
    <row r="994" spans="3:3" ht="15.75" customHeight="1" x14ac:dyDescent="0.2">
      <c r="C994" s="354"/>
    </row>
    <row r="995" spans="3:3" ht="15.75" customHeight="1" x14ac:dyDescent="0.2">
      <c r="C995" s="354"/>
    </row>
    <row r="996" spans="3:3" ht="15.75" customHeight="1" x14ac:dyDescent="0.2">
      <c r="C996" s="354"/>
    </row>
    <row r="997" spans="3:3" ht="15.75" customHeight="1" x14ac:dyDescent="0.2">
      <c r="C997" s="354"/>
    </row>
    <row r="998" spans="3:3" ht="15.75" customHeight="1" x14ac:dyDescent="0.2">
      <c r="C998" s="354"/>
    </row>
    <row r="999" spans="3:3" ht="15.75" customHeight="1" x14ac:dyDescent="0.2">
      <c r="C999" s="354"/>
    </row>
    <row r="1000" spans="3:3" ht="15.75" customHeight="1" x14ac:dyDescent="0.2">
      <c r="C1000" s="354"/>
    </row>
    <row r="1001" spans="3:3" ht="15.75" customHeight="1" x14ac:dyDescent="0.2">
      <c r="C1001" s="354"/>
    </row>
    <row r="1002" spans="3:3" ht="15.75" customHeight="1" x14ac:dyDescent="0.2">
      <c r="C1002" s="354"/>
    </row>
    <row r="1003" spans="3:3" ht="15.75" customHeight="1" x14ac:dyDescent="0.2">
      <c r="C1003" s="354"/>
    </row>
    <row r="1004" spans="3:3" ht="15.75" customHeight="1" x14ac:dyDescent="0.2">
      <c r="C1004" s="354"/>
    </row>
    <row r="1005" spans="3:3" ht="15.75" customHeight="1" x14ac:dyDescent="0.2">
      <c r="C1005" s="354"/>
    </row>
    <row r="1006" spans="3:3" ht="15.75" customHeight="1" x14ac:dyDescent="0.2">
      <c r="C1006" s="354"/>
    </row>
    <row r="1007" spans="3:3" ht="15.75" customHeight="1" x14ac:dyDescent="0.2">
      <c r="C1007" s="354"/>
    </row>
    <row r="1008" spans="3:3" ht="15.75" customHeight="1" x14ac:dyDescent="0.2">
      <c r="C1008" s="354"/>
    </row>
    <row r="1009" spans="3:3" ht="15.75" customHeight="1" x14ac:dyDescent="0.2">
      <c r="C1009" s="354"/>
    </row>
    <row r="1010" spans="3:3" ht="15.75" customHeight="1" x14ac:dyDescent="0.2">
      <c r="C1010" s="354"/>
    </row>
    <row r="1011" spans="3:3" ht="15.75" customHeight="1" x14ac:dyDescent="0.2">
      <c r="C1011" s="354"/>
    </row>
    <row r="1012" spans="3:3" ht="15.75" customHeight="1" x14ac:dyDescent="0.2">
      <c r="C1012" s="354"/>
    </row>
    <row r="1013" spans="3:3" ht="15.75" customHeight="1" x14ac:dyDescent="0.2">
      <c r="C1013" s="354"/>
    </row>
    <row r="1014" spans="3:3" ht="15.75" customHeight="1" x14ac:dyDescent="0.2">
      <c r="C1014" s="354"/>
    </row>
    <row r="1015" spans="3:3" ht="15.75" customHeight="1" x14ac:dyDescent="0.2">
      <c r="C1015" s="354"/>
    </row>
    <row r="1016" spans="3:3" ht="15.75" customHeight="1" x14ac:dyDescent="0.2">
      <c r="C1016" s="354"/>
    </row>
    <row r="1017" spans="3:3" ht="15.75" customHeight="1" x14ac:dyDescent="0.2">
      <c r="C1017" s="354"/>
    </row>
    <row r="1018" spans="3:3" ht="15.75" customHeight="1" x14ac:dyDescent="0.2">
      <c r="C1018" s="354"/>
    </row>
    <row r="1019" spans="3:3" ht="15.75" customHeight="1" x14ac:dyDescent="0.2">
      <c r="C1019" s="354"/>
    </row>
    <row r="1020" spans="3:3" ht="15.75" customHeight="1" x14ac:dyDescent="0.2">
      <c r="C1020" s="354"/>
    </row>
    <row r="1021" spans="3:3" ht="15.75" customHeight="1" x14ac:dyDescent="0.2">
      <c r="C1021" s="354"/>
    </row>
    <row r="1022" spans="3:3" ht="15.75" customHeight="1" x14ac:dyDescent="0.2">
      <c r="C1022" s="354"/>
    </row>
    <row r="1023" spans="3:3" ht="15.75" customHeight="1" x14ac:dyDescent="0.2">
      <c r="C1023" s="354"/>
    </row>
    <row r="1024" spans="3:3" ht="15.75" customHeight="1" x14ac:dyDescent="0.2">
      <c r="C1024" s="354"/>
    </row>
    <row r="1025" spans="3:3" ht="15.75" customHeight="1" x14ac:dyDescent="0.2">
      <c r="C1025" s="354"/>
    </row>
    <row r="1026" spans="3:3" ht="15.75" customHeight="1" x14ac:dyDescent="0.2">
      <c r="C1026" s="354"/>
    </row>
    <row r="1027" spans="3:3" ht="15.75" customHeight="1" x14ac:dyDescent="0.2">
      <c r="C1027" s="354"/>
    </row>
    <row r="1028" spans="3:3" ht="15.75" customHeight="1" x14ac:dyDescent="0.2">
      <c r="C1028" s="354"/>
    </row>
    <row r="1029" spans="3:3" ht="15.75" customHeight="1" x14ac:dyDescent="0.2">
      <c r="C1029" s="354"/>
    </row>
    <row r="1030" spans="3:3" ht="15.75" customHeight="1" x14ac:dyDescent="0.2">
      <c r="C1030" s="354"/>
    </row>
    <row r="1031" spans="3:3" ht="15.75" customHeight="1" x14ac:dyDescent="0.2">
      <c r="C1031" s="354"/>
    </row>
    <row r="1032" spans="3:3" ht="15.75" customHeight="1" x14ac:dyDescent="0.2">
      <c r="C1032" s="354"/>
    </row>
    <row r="1033" spans="3:3" ht="15.75" customHeight="1" x14ac:dyDescent="0.2">
      <c r="C1033" s="354"/>
    </row>
    <row r="1034" spans="3:3" ht="15.75" customHeight="1" x14ac:dyDescent="0.2">
      <c r="C1034" s="354"/>
    </row>
    <row r="1035" spans="3:3" ht="15.75" customHeight="1" x14ac:dyDescent="0.2">
      <c r="C1035" s="354"/>
    </row>
    <row r="1036" spans="3:3" ht="15.75" customHeight="1" x14ac:dyDescent="0.2">
      <c r="C1036" s="354"/>
    </row>
    <row r="1037" spans="3:3" ht="15.75" customHeight="1" x14ac:dyDescent="0.2">
      <c r="C1037" s="354"/>
    </row>
    <row r="1038" spans="3:3" ht="15.75" customHeight="1" x14ac:dyDescent="0.2">
      <c r="C1038" s="354"/>
    </row>
    <row r="1039" spans="3:3" ht="15.75" customHeight="1" x14ac:dyDescent="0.2">
      <c r="C1039" s="354"/>
    </row>
    <row r="1040" spans="3:3" ht="15.75" customHeight="1" x14ac:dyDescent="0.2">
      <c r="C1040" s="354"/>
    </row>
    <row r="1041" spans="3:3" ht="15.75" customHeight="1" x14ac:dyDescent="0.2">
      <c r="C1041" s="354"/>
    </row>
    <row r="1042" spans="3:3" ht="15.75" customHeight="1" x14ac:dyDescent="0.2">
      <c r="C1042" s="354"/>
    </row>
    <row r="1043" spans="3:3" ht="15.75" customHeight="1" x14ac:dyDescent="0.2">
      <c r="C1043" s="354"/>
    </row>
    <row r="1044" spans="3:3" ht="15.75" customHeight="1" x14ac:dyDescent="0.2">
      <c r="C1044" s="354"/>
    </row>
    <row r="1045" spans="3:3" ht="15.75" customHeight="1" x14ac:dyDescent="0.2">
      <c r="C1045" s="354"/>
    </row>
    <row r="1046" spans="3:3" ht="15.75" customHeight="1" x14ac:dyDescent="0.2">
      <c r="C1046" s="354"/>
    </row>
    <row r="1047" spans="3:3" ht="15.75" customHeight="1" x14ac:dyDescent="0.2">
      <c r="C1047" s="354"/>
    </row>
    <row r="1048" spans="3:3" ht="15.75" customHeight="1" x14ac:dyDescent="0.2">
      <c r="C1048" s="354"/>
    </row>
    <row r="1049" spans="3:3" ht="15.75" customHeight="1" x14ac:dyDescent="0.2">
      <c r="C1049" s="354"/>
    </row>
    <row r="1050" spans="3:3" ht="15.75" customHeight="1" x14ac:dyDescent="0.2">
      <c r="C1050" s="354"/>
    </row>
    <row r="1051" spans="3:3" ht="15.75" customHeight="1" x14ac:dyDescent="0.2">
      <c r="C1051" s="354"/>
    </row>
    <row r="1052" spans="3:3" ht="15.75" customHeight="1" x14ac:dyDescent="0.2">
      <c r="C1052" s="354"/>
    </row>
    <row r="1053" spans="3:3" ht="15.75" customHeight="1" x14ac:dyDescent="0.2">
      <c r="C1053" s="354"/>
    </row>
    <row r="1054" spans="3:3" ht="15.75" customHeight="1" x14ac:dyDescent="0.2">
      <c r="C1054" s="354"/>
    </row>
    <row r="1055" spans="3:3" ht="15.75" customHeight="1" x14ac:dyDescent="0.2">
      <c r="C1055" s="354"/>
    </row>
    <row r="1056" spans="3:3" ht="15.75" customHeight="1" x14ac:dyDescent="0.2">
      <c r="C1056" s="354"/>
    </row>
    <row r="1057" spans="3:3" ht="15.75" customHeight="1" x14ac:dyDescent="0.2">
      <c r="C1057" s="354"/>
    </row>
    <row r="1058" spans="3:3" ht="15.75" customHeight="1" x14ac:dyDescent="0.2">
      <c r="C1058" s="354"/>
    </row>
    <row r="1059" spans="3:3" ht="15.75" customHeight="1" x14ac:dyDescent="0.2">
      <c r="C1059" s="354"/>
    </row>
  </sheetData>
  <protectedRanges>
    <protectedRange algorithmName="SHA-512" hashValue="R8frfBQ/MhInQYm+jLEgMwgPwCkrGPIUaxyIFLRSCn/+fIsUU6bmJDax/r7gTh2PEAEvgODYwg0rRRjqSM/oww==" saltValue="tbZzHO5lCNHCDH5y3XGZag==" spinCount="100000" sqref="A1:E1 G1:XFD1" name="Range1_1"/>
    <protectedRange algorithmName="SHA-512" hashValue="R8frfBQ/MhInQYm+jLEgMwgPwCkrGPIUaxyIFLRSCn/+fIsUU6bmJDax/r7gTh2PEAEvgODYwg0rRRjqSM/oww==" saltValue="tbZzHO5lCNHCDH5y3XGZag==" spinCount="100000" sqref="F1" name="Range1_2"/>
  </protectedRanges>
  <mergeCells count="4">
    <mergeCell ref="A2:F2"/>
    <mergeCell ref="A5:B5"/>
    <mergeCell ref="A178:B178"/>
    <mergeCell ref="A307:B307"/>
  </mergeCells>
  <conditionalFormatting sqref="D6:E75 D257:E261 D77:E177 D179:E188 D190:E195 D197:E253 D282:E283 D285:E306 D272:E280 D263:E270 D308:E411">
    <cfRule type="cellIs" dxfId="23" priority="8" operator="lessThan">
      <formula>0</formula>
    </cfRule>
  </conditionalFormatting>
  <conditionalFormatting sqref="D76:E76">
    <cfRule type="cellIs" dxfId="22" priority="7" operator="lessThan">
      <formula>0</formula>
    </cfRule>
  </conditionalFormatting>
  <conditionalFormatting sqref="D196:E196">
    <cfRule type="cellIs" dxfId="21" priority="6" operator="lessThan">
      <formula>0</formula>
    </cfRule>
  </conditionalFormatting>
  <conditionalFormatting sqref="D189:E189">
    <cfRule type="cellIs" dxfId="20" priority="5" operator="lessThan">
      <formula>0</formula>
    </cfRule>
  </conditionalFormatting>
  <conditionalFormatting sqref="D284:E284">
    <cfRule type="cellIs" dxfId="19" priority="4" operator="lessThan">
      <formula>0</formula>
    </cfRule>
  </conditionalFormatting>
  <conditionalFormatting sqref="D281:E281">
    <cfRule type="cellIs" dxfId="18" priority="3" operator="lessThan">
      <formula>0</formula>
    </cfRule>
  </conditionalFormatting>
  <conditionalFormatting sqref="D271:E271">
    <cfRule type="cellIs" dxfId="17" priority="2" operator="lessThan">
      <formula>0</formula>
    </cfRule>
  </conditionalFormatting>
  <conditionalFormatting sqref="D412:E412">
    <cfRule type="cellIs" dxfId="16" priority="1" operator="lessThan">
      <formula>-0.001</formula>
    </cfRule>
  </conditionalFormatting>
  <pageMargins left="0.25" right="0.25" top="0.75" bottom="0.75" header="0.3" footer="0.3"/>
  <pageSetup paperSize="9" scale="61" orientation="portrait" r:id="rId1"/>
  <headerFooter>
    <oddFooter>&amp;RStranica: &amp;P od &amp;N</oddFooter>
  </headerFooter>
  <rowBreaks count="3" manualBreakCount="3">
    <brk id="173" max="8" man="1"/>
    <brk id="260" max="8" man="1"/>
    <brk id="33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43"/>
  <sheetViews>
    <sheetView showGridLines="0" zoomScaleNormal="100" workbookViewId="0">
      <selection activeCell="B292" sqref="B292"/>
    </sheetView>
  </sheetViews>
  <sheetFormatPr defaultColWidth="14.42578125" defaultRowHeight="15" customHeight="1" x14ac:dyDescent="0.2"/>
  <cols>
    <col min="1" max="1" width="13.28515625" style="158" customWidth="1"/>
    <col min="2" max="2" width="60.7109375" style="159" customWidth="1"/>
    <col min="3" max="3" width="12.7109375" style="158" customWidth="1"/>
    <col min="4" max="5" width="14.7109375" style="161" customWidth="1"/>
    <col min="6" max="6" width="8.7109375" style="161" customWidth="1"/>
    <col min="7" max="7" width="22" style="114" customWidth="1"/>
    <col min="8" max="24" width="8" style="114" customWidth="1"/>
    <col min="25" max="29" width="14.42578125" style="114" customWidth="1"/>
    <col min="30" max="16384" width="14.42578125" style="114"/>
  </cols>
  <sheetData>
    <row r="1" spans="1:25" ht="50.1" customHeight="1" x14ac:dyDescent="0.25">
      <c r="A1" s="481" t="s">
        <v>8</v>
      </c>
      <c r="B1" s="482"/>
      <c r="C1" s="482"/>
      <c r="D1" s="482"/>
      <c r="E1" s="482"/>
      <c r="F1" s="48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5" s="120" customFormat="1" ht="48" customHeight="1" x14ac:dyDescent="0.2">
      <c r="A2" s="115" t="s">
        <v>30</v>
      </c>
      <c r="B2" s="116" t="s">
        <v>16</v>
      </c>
      <c r="C2" s="117" t="s">
        <v>17</v>
      </c>
      <c r="D2" s="118" t="s">
        <v>18</v>
      </c>
      <c r="E2" s="116" t="s">
        <v>19</v>
      </c>
      <c r="F2" s="119" t="s">
        <v>31</v>
      </c>
      <c r="G2" s="226"/>
    </row>
    <row r="3" spans="1:25" s="65" customFormat="1" ht="12" customHeight="1" x14ac:dyDescent="0.2">
      <c r="A3" s="121">
        <v>1</v>
      </c>
      <c r="B3" s="122">
        <v>2</v>
      </c>
      <c r="C3" s="123" t="s">
        <v>32</v>
      </c>
      <c r="D3" s="123">
        <v>4</v>
      </c>
      <c r="E3" s="124">
        <v>5</v>
      </c>
      <c r="F3" s="125">
        <v>6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s="53" customFormat="1" ht="20.100000000000001" customHeight="1" x14ac:dyDescent="0.2">
      <c r="A4" s="483" t="s">
        <v>1889</v>
      </c>
      <c r="B4" s="484"/>
      <c r="C4" s="126"/>
      <c r="D4" s="127"/>
      <c r="E4" s="127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</row>
    <row r="5" spans="1:25" ht="12.75" customHeight="1" x14ac:dyDescent="0.2">
      <c r="A5" s="130"/>
      <c r="B5" s="131" t="s">
        <v>1890</v>
      </c>
      <c r="C5" s="132" t="s">
        <v>1891</v>
      </c>
      <c r="D5" s="133">
        <f t="shared" ref="D5:E5" si="0">D6+D68</f>
        <v>0</v>
      </c>
      <c r="E5" s="133">
        <f t="shared" si="0"/>
        <v>0</v>
      </c>
      <c r="F5" s="134" t="str">
        <f t="shared" ref="F5:F254" si="1">IF(D5&gt;0,IF(E5/D5&gt;=100,"&gt;&gt;100",E5/D5*100),"-")</f>
        <v>-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</row>
    <row r="6" spans="1:25" ht="12.75" customHeight="1" x14ac:dyDescent="0.2">
      <c r="A6" s="135">
        <v>0</v>
      </c>
      <c r="B6" s="75" t="s">
        <v>1892</v>
      </c>
      <c r="C6" s="136" t="s">
        <v>1893</v>
      </c>
      <c r="D6" s="137">
        <f t="shared" ref="D6:E6" si="2">D7+D11+D50+D51+D55+D62</f>
        <v>0</v>
      </c>
      <c r="E6" s="137">
        <f t="shared" si="2"/>
        <v>0</v>
      </c>
      <c r="F6" s="138" t="str">
        <f t="shared" si="1"/>
        <v>-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</row>
    <row r="7" spans="1:25" ht="12.75" customHeight="1" x14ac:dyDescent="0.2">
      <c r="A7" s="135" t="s">
        <v>1894</v>
      </c>
      <c r="B7" s="75" t="s">
        <v>1895</v>
      </c>
      <c r="C7" s="136" t="s">
        <v>1894</v>
      </c>
      <c r="D7" s="137">
        <f>D8+D9-D10</f>
        <v>0</v>
      </c>
      <c r="E7" s="137">
        <f>E8+E9-E10</f>
        <v>0</v>
      </c>
      <c r="F7" s="138" t="str">
        <f t="shared" si="1"/>
        <v>-</v>
      </c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</row>
    <row r="8" spans="1:25" ht="12.75" customHeight="1" x14ac:dyDescent="0.2">
      <c r="A8" s="135" t="s">
        <v>1896</v>
      </c>
      <c r="B8" s="75" t="s">
        <v>1897</v>
      </c>
      <c r="C8" s="136" t="s">
        <v>1896</v>
      </c>
      <c r="D8" s="139"/>
      <c r="E8" s="139"/>
      <c r="F8" s="138" t="str">
        <f t="shared" si="1"/>
        <v>-</v>
      </c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</row>
    <row r="9" spans="1:25" ht="12.75" customHeight="1" x14ac:dyDescent="0.2">
      <c r="A9" s="135" t="s">
        <v>1898</v>
      </c>
      <c r="B9" s="75" t="s">
        <v>1899</v>
      </c>
      <c r="C9" s="136" t="s">
        <v>1898</v>
      </c>
      <c r="D9" s="139"/>
      <c r="E9" s="139"/>
      <c r="F9" s="138" t="str">
        <f t="shared" si="1"/>
        <v>-</v>
      </c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</row>
    <row r="10" spans="1:25" ht="12.75" customHeight="1" x14ac:dyDescent="0.2">
      <c r="A10" s="135" t="s">
        <v>1900</v>
      </c>
      <c r="B10" s="75" t="s">
        <v>1901</v>
      </c>
      <c r="C10" s="136" t="s">
        <v>1900</v>
      </c>
      <c r="D10" s="139"/>
      <c r="E10" s="139"/>
      <c r="F10" s="138" t="str">
        <f t="shared" si="1"/>
        <v>-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spans="1:25" ht="24" x14ac:dyDescent="0.2">
      <c r="A11" s="135" t="s">
        <v>1902</v>
      </c>
      <c r="B11" s="75" t="s">
        <v>1903</v>
      </c>
      <c r="C11" s="136" t="s">
        <v>1902</v>
      </c>
      <c r="D11" s="137">
        <f t="shared" ref="D11:E11" si="3">D12+D18+D28+D34+D40+D44</f>
        <v>0</v>
      </c>
      <c r="E11" s="137">
        <f t="shared" si="3"/>
        <v>0</v>
      </c>
      <c r="F11" s="138" t="str">
        <f t="shared" si="1"/>
        <v>-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25" ht="12.75" customHeight="1" x14ac:dyDescent="0.2">
      <c r="A12" s="140" t="s">
        <v>1904</v>
      </c>
      <c r="B12" s="75" t="s">
        <v>1905</v>
      </c>
      <c r="C12" s="136" t="s">
        <v>1904</v>
      </c>
      <c r="D12" s="137">
        <f t="shared" ref="D12:E12" si="4">SUM(D13:D16)-D17</f>
        <v>0</v>
      </c>
      <c r="E12" s="137">
        <f t="shared" si="4"/>
        <v>0</v>
      </c>
      <c r="F12" s="138" t="str">
        <f t="shared" si="1"/>
        <v>-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</row>
    <row r="13" spans="1:25" ht="12.75" customHeight="1" x14ac:dyDescent="0.2">
      <c r="A13" s="135" t="s">
        <v>1906</v>
      </c>
      <c r="B13" s="75" t="s">
        <v>618</v>
      </c>
      <c r="C13" s="136" t="s">
        <v>1906</v>
      </c>
      <c r="D13" s="139"/>
      <c r="E13" s="139"/>
      <c r="F13" s="138" t="str">
        <f t="shared" si="1"/>
        <v>-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spans="1:25" ht="12.75" customHeight="1" x14ac:dyDescent="0.2">
      <c r="A14" s="135" t="s">
        <v>1907</v>
      </c>
      <c r="B14" s="75" t="s">
        <v>620</v>
      </c>
      <c r="C14" s="136" t="s">
        <v>1907</v>
      </c>
      <c r="D14" s="139"/>
      <c r="E14" s="139"/>
      <c r="F14" s="138" t="str">
        <f t="shared" si="1"/>
        <v>-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</row>
    <row r="15" spans="1:25" ht="12.75" customHeight="1" x14ac:dyDescent="0.2">
      <c r="A15" s="135" t="s">
        <v>1908</v>
      </c>
      <c r="B15" s="75" t="s">
        <v>622</v>
      </c>
      <c r="C15" s="136" t="s">
        <v>1908</v>
      </c>
      <c r="D15" s="139"/>
      <c r="E15" s="139"/>
      <c r="F15" s="138" t="str">
        <f t="shared" si="1"/>
        <v>-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</row>
    <row r="16" spans="1:25" ht="12.75" customHeight="1" x14ac:dyDescent="0.2">
      <c r="A16" s="135" t="s">
        <v>1909</v>
      </c>
      <c r="B16" s="75" t="s">
        <v>624</v>
      </c>
      <c r="C16" s="136" t="s">
        <v>1909</v>
      </c>
      <c r="D16" s="139"/>
      <c r="E16" s="139"/>
      <c r="F16" s="138" t="str">
        <f t="shared" si="1"/>
        <v>-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</row>
    <row r="17" spans="1:24" ht="12.75" customHeight="1" x14ac:dyDescent="0.2">
      <c r="A17" s="135" t="s">
        <v>1910</v>
      </c>
      <c r="B17" s="75" t="s">
        <v>1911</v>
      </c>
      <c r="C17" s="136" t="s">
        <v>1910</v>
      </c>
      <c r="D17" s="139"/>
      <c r="E17" s="139"/>
      <c r="F17" s="138" t="str">
        <f t="shared" si="1"/>
        <v>-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</row>
    <row r="18" spans="1:24" ht="12.75" customHeight="1" x14ac:dyDescent="0.2">
      <c r="A18" s="140" t="s">
        <v>1912</v>
      </c>
      <c r="B18" s="75" t="s">
        <v>1913</v>
      </c>
      <c r="C18" s="136" t="s">
        <v>1912</v>
      </c>
      <c r="D18" s="137">
        <f t="shared" ref="D18:E18" si="5">SUM(D19:D26)-D27</f>
        <v>0</v>
      </c>
      <c r="E18" s="137">
        <f t="shared" si="5"/>
        <v>0</v>
      </c>
      <c r="F18" s="138" t="str">
        <f t="shared" si="1"/>
        <v>-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</row>
    <row r="19" spans="1:24" ht="12.75" customHeight="1" x14ac:dyDescent="0.2">
      <c r="A19" s="135" t="s">
        <v>1914</v>
      </c>
      <c r="B19" s="75" t="s">
        <v>628</v>
      </c>
      <c r="C19" s="136" t="s">
        <v>1914</v>
      </c>
      <c r="D19" s="139"/>
      <c r="E19" s="139"/>
      <c r="F19" s="138" t="str">
        <f t="shared" si="1"/>
        <v>-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</row>
    <row r="20" spans="1:24" ht="12.75" customHeight="1" x14ac:dyDescent="0.2">
      <c r="A20" s="135" t="s">
        <v>1915</v>
      </c>
      <c r="B20" s="75" t="s">
        <v>720</v>
      </c>
      <c r="C20" s="136" t="s">
        <v>1915</v>
      </c>
      <c r="D20" s="139"/>
      <c r="E20" s="139"/>
      <c r="F20" s="138" t="str">
        <f t="shared" si="1"/>
        <v>-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spans="1:24" ht="12.75" customHeight="1" x14ac:dyDescent="0.2">
      <c r="A21" s="135" t="s">
        <v>1916</v>
      </c>
      <c r="B21" s="75" t="s">
        <v>632</v>
      </c>
      <c r="C21" s="136" t="s">
        <v>1916</v>
      </c>
      <c r="D21" s="139"/>
      <c r="E21" s="139"/>
      <c r="F21" s="138" t="str">
        <f t="shared" si="1"/>
        <v>-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</row>
    <row r="22" spans="1:24" ht="12.75" customHeight="1" x14ac:dyDescent="0.2">
      <c r="A22" s="135" t="s">
        <v>1917</v>
      </c>
      <c r="B22" s="75" t="s">
        <v>634</v>
      </c>
      <c r="C22" s="136" t="s">
        <v>1917</v>
      </c>
      <c r="D22" s="139"/>
      <c r="E22" s="139"/>
      <c r="F22" s="138" t="str">
        <f t="shared" si="1"/>
        <v>-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spans="1:24" ht="12.75" customHeight="1" x14ac:dyDescent="0.2">
      <c r="A23" s="135" t="s">
        <v>1918</v>
      </c>
      <c r="B23" s="75" t="s">
        <v>2764</v>
      </c>
      <c r="C23" s="136" t="s">
        <v>1918</v>
      </c>
      <c r="D23" s="139"/>
      <c r="E23" s="139"/>
      <c r="F23" s="138" t="str">
        <f t="shared" si="1"/>
        <v>-</v>
      </c>
      <c r="G23" s="78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</row>
    <row r="24" spans="1:24" ht="12.75" customHeight="1" x14ac:dyDescent="0.2">
      <c r="A24" s="135" t="s">
        <v>1919</v>
      </c>
      <c r="B24" s="75" t="s">
        <v>637</v>
      </c>
      <c r="C24" s="136" t="s">
        <v>1919</v>
      </c>
      <c r="D24" s="139"/>
      <c r="E24" s="139"/>
      <c r="F24" s="138" t="str">
        <f t="shared" si="1"/>
        <v>-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</row>
    <row r="25" spans="1:24" ht="12.75" customHeight="1" x14ac:dyDescent="0.2">
      <c r="A25" s="135" t="s">
        <v>1920</v>
      </c>
      <c r="B25" s="75" t="s">
        <v>639</v>
      </c>
      <c r="C25" s="136" t="s">
        <v>1920</v>
      </c>
      <c r="D25" s="139"/>
      <c r="E25" s="139"/>
      <c r="F25" s="138" t="str">
        <f t="shared" si="1"/>
        <v>-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1:24" ht="12.75" customHeight="1" x14ac:dyDescent="0.2">
      <c r="A26" s="135" t="s">
        <v>1921</v>
      </c>
      <c r="B26" s="75" t="s">
        <v>642</v>
      </c>
      <c r="C26" s="136" t="s">
        <v>1921</v>
      </c>
      <c r="D26" s="139"/>
      <c r="E26" s="139"/>
      <c r="F26" s="138" t="str">
        <f t="shared" si="1"/>
        <v>-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</row>
    <row r="27" spans="1:24" ht="12.75" customHeight="1" x14ac:dyDescent="0.2">
      <c r="A27" s="135" t="s">
        <v>1922</v>
      </c>
      <c r="B27" s="75" t="s">
        <v>1923</v>
      </c>
      <c r="C27" s="136" t="s">
        <v>1922</v>
      </c>
      <c r="D27" s="139"/>
      <c r="E27" s="139"/>
      <c r="F27" s="138" t="str">
        <f t="shared" si="1"/>
        <v>-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</row>
    <row r="28" spans="1:24" ht="12.75" customHeight="1" x14ac:dyDescent="0.2">
      <c r="A28" s="140" t="s">
        <v>1924</v>
      </c>
      <c r="B28" s="75" t="s">
        <v>1925</v>
      </c>
      <c r="C28" s="136" t="s">
        <v>1924</v>
      </c>
      <c r="D28" s="137">
        <f t="shared" ref="D28:E28" si="6">SUM(D29:D32)-D33</f>
        <v>0</v>
      </c>
      <c r="E28" s="137">
        <f t="shared" si="6"/>
        <v>0</v>
      </c>
      <c r="F28" s="138" t="str">
        <f t="shared" si="1"/>
        <v>-</v>
      </c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spans="1:24" ht="12.75" customHeight="1" x14ac:dyDescent="0.2">
      <c r="A29" s="135" t="s">
        <v>1926</v>
      </c>
      <c r="B29" s="75" t="s">
        <v>645</v>
      </c>
      <c r="C29" s="136" t="s">
        <v>1926</v>
      </c>
      <c r="D29" s="139"/>
      <c r="E29" s="139"/>
      <c r="F29" s="138" t="str">
        <f t="shared" si="1"/>
        <v>-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</row>
    <row r="30" spans="1:24" ht="12.75" customHeight="1" x14ac:dyDescent="0.2">
      <c r="A30" s="135" t="s">
        <v>1927</v>
      </c>
      <c r="B30" s="75" t="s">
        <v>1928</v>
      </c>
      <c r="C30" s="136" t="s">
        <v>1927</v>
      </c>
      <c r="D30" s="139"/>
      <c r="E30" s="139"/>
      <c r="F30" s="138" t="str">
        <f t="shared" si="1"/>
        <v>-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spans="1:24" ht="12.75" customHeight="1" x14ac:dyDescent="0.2">
      <c r="A31" s="135" t="s">
        <v>1929</v>
      </c>
      <c r="B31" s="75" t="s">
        <v>649</v>
      </c>
      <c r="C31" s="136" t="s">
        <v>1929</v>
      </c>
      <c r="D31" s="139"/>
      <c r="E31" s="139"/>
      <c r="F31" s="138" t="str">
        <f t="shared" si="1"/>
        <v>-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</row>
    <row r="32" spans="1:24" ht="12.75" customHeight="1" x14ac:dyDescent="0.2">
      <c r="A32" s="135" t="s">
        <v>1930</v>
      </c>
      <c r="B32" s="75" t="s">
        <v>651</v>
      </c>
      <c r="C32" s="136" t="s">
        <v>1930</v>
      </c>
      <c r="D32" s="139"/>
      <c r="E32" s="139"/>
      <c r="F32" s="138" t="str">
        <f t="shared" si="1"/>
        <v>-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1:24" ht="12.75" customHeight="1" x14ac:dyDescent="0.2">
      <c r="A33" s="135" t="s">
        <v>1931</v>
      </c>
      <c r="B33" s="75" t="s">
        <v>1932</v>
      </c>
      <c r="C33" s="136" t="s">
        <v>1931</v>
      </c>
      <c r="D33" s="139"/>
      <c r="E33" s="139"/>
      <c r="F33" s="138" t="str">
        <f t="shared" si="1"/>
        <v>-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</row>
    <row r="34" spans="1:24" ht="24" x14ac:dyDescent="0.2">
      <c r="A34" s="140" t="s">
        <v>1933</v>
      </c>
      <c r="B34" s="75" t="s">
        <v>1934</v>
      </c>
      <c r="C34" s="136" t="s">
        <v>1933</v>
      </c>
      <c r="D34" s="137">
        <f t="shared" ref="D34:E34" si="7">SUM(D35:D38)-D39</f>
        <v>0</v>
      </c>
      <c r="E34" s="137">
        <f t="shared" si="7"/>
        <v>0</v>
      </c>
      <c r="F34" s="138" t="str">
        <f t="shared" si="1"/>
        <v>-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spans="1:24" ht="12.75" customHeight="1" x14ac:dyDescent="0.2">
      <c r="A35" s="135" t="s">
        <v>1935</v>
      </c>
      <c r="B35" s="75" t="s">
        <v>736</v>
      </c>
      <c r="C35" s="136" t="s">
        <v>1935</v>
      </c>
      <c r="D35" s="139"/>
      <c r="E35" s="139"/>
      <c r="F35" s="138" t="str">
        <f t="shared" si="1"/>
        <v>-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</row>
    <row r="36" spans="1:24" ht="12.75" customHeight="1" x14ac:dyDescent="0.2">
      <c r="A36" s="135" t="s">
        <v>1936</v>
      </c>
      <c r="B36" s="75" t="s">
        <v>657</v>
      </c>
      <c r="C36" s="136" t="s">
        <v>1936</v>
      </c>
      <c r="D36" s="139"/>
      <c r="E36" s="139"/>
      <c r="F36" s="138" t="str">
        <f t="shared" si="1"/>
        <v>-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</row>
    <row r="37" spans="1:24" ht="12.75" customHeight="1" x14ac:dyDescent="0.2">
      <c r="A37" s="135" t="s">
        <v>1937</v>
      </c>
      <c r="B37" s="75" t="s">
        <v>659</v>
      </c>
      <c r="C37" s="136" t="s">
        <v>1937</v>
      </c>
      <c r="D37" s="139"/>
      <c r="E37" s="139"/>
      <c r="F37" s="138" t="str">
        <f t="shared" si="1"/>
        <v>-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</row>
    <row r="38" spans="1:24" ht="12.75" customHeight="1" x14ac:dyDescent="0.2">
      <c r="A38" s="135" t="s">
        <v>1938</v>
      </c>
      <c r="B38" s="75" t="s">
        <v>661</v>
      </c>
      <c r="C38" s="136" t="s">
        <v>1938</v>
      </c>
      <c r="D38" s="139"/>
      <c r="E38" s="139"/>
      <c r="F38" s="138" t="str">
        <f t="shared" si="1"/>
        <v>-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</row>
    <row r="39" spans="1:24" ht="12.75" customHeight="1" x14ac:dyDescent="0.2">
      <c r="A39" s="135" t="s">
        <v>1939</v>
      </c>
      <c r="B39" s="75" t="s">
        <v>1940</v>
      </c>
      <c r="C39" s="136" t="s">
        <v>1939</v>
      </c>
      <c r="D39" s="139"/>
      <c r="E39" s="139"/>
      <c r="F39" s="138" t="str">
        <f t="shared" si="1"/>
        <v>-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</row>
    <row r="40" spans="1:24" ht="12.75" customHeight="1" x14ac:dyDescent="0.2">
      <c r="A40" s="140" t="s">
        <v>1941</v>
      </c>
      <c r="B40" s="75" t="s">
        <v>1942</v>
      </c>
      <c r="C40" s="136" t="s">
        <v>1941</v>
      </c>
      <c r="D40" s="137">
        <f t="shared" ref="D40:E40" si="8">SUM(D41:D42)-D43</f>
        <v>0</v>
      </c>
      <c r="E40" s="137">
        <f t="shared" si="8"/>
        <v>0</v>
      </c>
      <c r="F40" s="138" t="str">
        <f t="shared" si="1"/>
        <v>-</v>
      </c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</row>
    <row r="41" spans="1:24" ht="12.75" customHeight="1" x14ac:dyDescent="0.2">
      <c r="A41" s="135" t="s">
        <v>1943</v>
      </c>
      <c r="B41" s="75" t="s">
        <v>665</v>
      </c>
      <c r="C41" s="136" t="s">
        <v>1943</v>
      </c>
      <c r="D41" s="139"/>
      <c r="E41" s="139"/>
      <c r="F41" s="138" t="str">
        <f t="shared" si="1"/>
        <v>-</v>
      </c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</row>
    <row r="42" spans="1:24" ht="12.75" customHeight="1" x14ac:dyDescent="0.2">
      <c r="A42" s="135" t="s">
        <v>1944</v>
      </c>
      <c r="B42" s="75" t="s">
        <v>667</v>
      </c>
      <c r="C42" s="136" t="s">
        <v>1944</v>
      </c>
      <c r="D42" s="139"/>
      <c r="E42" s="139"/>
      <c r="F42" s="138" t="str">
        <f t="shared" si="1"/>
        <v>-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</row>
    <row r="43" spans="1:24" ht="12.75" customHeight="1" x14ac:dyDescent="0.2">
      <c r="A43" s="135" t="s">
        <v>1945</v>
      </c>
      <c r="B43" s="75" t="s">
        <v>1946</v>
      </c>
      <c r="C43" s="136" t="s">
        <v>1945</v>
      </c>
      <c r="D43" s="139"/>
      <c r="E43" s="139"/>
      <c r="F43" s="138" t="str">
        <f t="shared" si="1"/>
        <v>-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</row>
    <row r="44" spans="1:24" ht="12.75" customHeight="1" x14ac:dyDescent="0.2">
      <c r="A44" s="140" t="s">
        <v>1947</v>
      </c>
      <c r="B44" s="75" t="s">
        <v>1948</v>
      </c>
      <c r="C44" s="136" t="s">
        <v>1947</v>
      </c>
      <c r="D44" s="137">
        <f t="shared" ref="D44:E44" si="9">SUM(D45:D48)-D49</f>
        <v>0</v>
      </c>
      <c r="E44" s="137">
        <f t="shared" si="9"/>
        <v>0</v>
      </c>
      <c r="F44" s="138" t="str">
        <f t="shared" si="1"/>
        <v>-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</row>
    <row r="45" spans="1:24" ht="12.75" customHeight="1" x14ac:dyDescent="0.2">
      <c r="A45" s="135" t="s">
        <v>1949</v>
      </c>
      <c r="B45" s="75" t="s">
        <v>671</v>
      </c>
      <c r="C45" s="136" t="s">
        <v>1949</v>
      </c>
      <c r="D45" s="139"/>
      <c r="E45" s="139"/>
      <c r="F45" s="138" t="str">
        <f t="shared" si="1"/>
        <v>-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</row>
    <row r="46" spans="1:24" ht="12.75" customHeight="1" x14ac:dyDescent="0.2">
      <c r="A46" s="135" t="s">
        <v>1950</v>
      </c>
      <c r="B46" s="75" t="s">
        <v>1951</v>
      </c>
      <c r="C46" s="136" t="s">
        <v>1950</v>
      </c>
      <c r="D46" s="139"/>
      <c r="E46" s="139"/>
      <c r="F46" s="138" t="str">
        <f t="shared" si="1"/>
        <v>-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</row>
    <row r="47" spans="1:24" ht="12.75" customHeight="1" x14ac:dyDescent="0.2">
      <c r="A47" s="135" t="s">
        <v>1952</v>
      </c>
      <c r="B47" s="75" t="s">
        <v>675</v>
      </c>
      <c r="C47" s="136" t="s">
        <v>1952</v>
      </c>
      <c r="D47" s="139"/>
      <c r="E47" s="139"/>
      <c r="F47" s="138" t="str">
        <f t="shared" si="1"/>
        <v>-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</row>
    <row r="48" spans="1:24" ht="12.75" customHeight="1" x14ac:dyDescent="0.2">
      <c r="A48" s="135" t="s">
        <v>1953</v>
      </c>
      <c r="B48" s="75" t="s">
        <v>677</v>
      </c>
      <c r="C48" s="136" t="s">
        <v>1953</v>
      </c>
      <c r="D48" s="139"/>
      <c r="E48" s="139"/>
      <c r="F48" s="138" t="str">
        <f t="shared" si="1"/>
        <v>-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</row>
    <row r="49" spans="1:24" ht="12.75" customHeight="1" x14ac:dyDescent="0.2">
      <c r="A49" s="135" t="s">
        <v>1954</v>
      </c>
      <c r="B49" s="75" t="s">
        <v>1955</v>
      </c>
      <c r="C49" s="136" t="s">
        <v>1954</v>
      </c>
      <c r="D49" s="139"/>
      <c r="E49" s="139"/>
      <c r="F49" s="138" t="str">
        <f t="shared" si="1"/>
        <v>-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</row>
    <row r="50" spans="1:24" ht="12.75" customHeight="1" x14ac:dyDescent="0.2">
      <c r="A50" s="135" t="s">
        <v>1956</v>
      </c>
      <c r="B50" s="75" t="s">
        <v>1957</v>
      </c>
      <c r="C50" s="136" t="s">
        <v>1956</v>
      </c>
      <c r="D50" s="139"/>
      <c r="E50" s="139"/>
      <c r="F50" s="138" t="str">
        <f t="shared" si="1"/>
        <v>-</v>
      </c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</row>
    <row r="51" spans="1:24" ht="12.75" customHeight="1" x14ac:dyDescent="0.2">
      <c r="A51" s="135" t="s">
        <v>1958</v>
      </c>
      <c r="B51" s="75" t="s">
        <v>2858</v>
      </c>
      <c r="C51" s="136" t="s">
        <v>1958</v>
      </c>
      <c r="D51" s="137">
        <f t="shared" ref="D51:E51" si="10">SUM(D52:D53)-D54</f>
        <v>0</v>
      </c>
      <c r="E51" s="137">
        <f t="shared" si="10"/>
        <v>0</v>
      </c>
      <c r="F51" s="138" t="str">
        <f t="shared" si="1"/>
        <v>-</v>
      </c>
      <c r="G51" s="78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spans="1:24" ht="12.75" customHeight="1" x14ac:dyDescent="0.2">
      <c r="A52" s="135" t="s">
        <v>1959</v>
      </c>
      <c r="B52" s="75" t="s">
        <v>2859</v>
      </c>
      <c r="C52" s="136" t="s">
        <v>1959</v>
      </c>
      <c r="D52" s="139"/>
      <c r="E52" s="139"/>
      <c r="F52" s="138" t="str">
        <f t="shared" si="1"/>
        <v>-</v>
      </c>
      <c r="G52" s="78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spans="1:24" ht="12.75" customHeight="1" x14ac:dyDescent="0.2">
      <c r="A53" s="135" t="s">
        <v>1960</v>
      </c>
      <c r="B53" s="75" t="s">
        <v>2860</v>
      </c>
      <c r="C53" s="136" t="s">
        <v>1960</v>
      </c>
      <c r="D53" s="139"/>
      <c r="E53" s="139"/>
      <c r="F53" s="138" t="str">
        <f t="shared" si="1"/>
        <v>-</v>
      </c>
      <c r="G53" s="78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</row>
    <row r="54" spans="1:24" ht="12.75" customHeight="1" x14ac:dyDescent="0.2">
      <c r="A54" s="135" t="s">
        <v>1961</v>
      </c>
      <c r="B54" s="75" t="s">
        <v>2861</v>
      </c>
      <c r="C54" s="136" t="s">
        <v>1961</v>
      </c>
      <c r="D54" s="139"/>
      <c r="E54" s="139"/>
      <c r="F54" s="138" t="str">
        <f t="shared" si="1"/>
        <v>-</v>
      </c>
      <c r="G54" s="78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</row>
    <row r="55" spans="1:24" ht="12.75" customHeight="1" x14ac:dyDescent="0.2">
      <c r="A55" s="135" t="s">
        <v>1962</v>
      </c>
      <c r="B55" s="75" t="s">
        <v>1963</v>
      </c>
      <c r="C55" s="136" t="s">
        <v>1962</v>
      </c>
      <c r="D55" s="137">
        <f t="shared" ref="D55:E55" si="11">SUM(D56:D61)</f>
        <v>0</v>
      </c>
      <c r="E55" s="137">
        <f t="shared" si="11"/>
        <v>0</v>
      </c>
      <c r="F55" s="138" t="str">
        <f t="shared" si="1"/>
        <v>-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</row>
    <row r="56" spans="1:24" ht="12.75" customHeight="1" x14ac:dyDescent="0.2">
      <c r="A56" s="135" t="s">
        <v>1964</v>
      </c>
      <c r="B56" s="75" t="s">
        <v>1965</v>
      </c>
      <c r="C56" s="136" t="s">
        <v>1964</v>
      </c>
      <c r="D56" s="139"/>
      <c r="E56" s="139"/>
      <c r="F56" s="138" t="str">
        <f t="shared" si="1"/>
        <v>-</v>
      </c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</row>
    <row r="57" spans="1:24" ht="12.75" customHeight="1" x14ac:dyDescent="0.2">
      <c r="A57" s="135" t="s">
        <v>1966</v>
      </c>
      <c r="B57" s="75" t="s">
        <v>1967</v>
      </c>
      <c r="C57" s="136" t="s">
        <v>1966</v>
      </c>
      <c r="D57" s="139"/>
      <c r="E57" s="139"/>
      <c r="F57" s="138" t="str">
        <f t="shared" si="1"/>
        <v>-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</row>
    <row r="58" spans="1:24" ht="12.75" customHeight="1" x14ac:dyDescent="0.2">
      <c r="A58" s="135" t="s">
        <v>1968</v>
      </c>
      <c r="B58" s="75" t="s">
        <v>1969</v>
      </c>
      <c r="C58" s="136" t="s">
        <v>1968</v>
      </c>
      <c r="D58" s="139"/>
      <c r="E58" s="139"/>
      <c r="F58" s="138" t="str">
        <f t="shared" si="1"/>
        <v>-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</row>
    <row r="59" spans="1:24" ht="12.75" customHeight="1" x14ac:dyDescent="0.2">
      <c r="A59" s="135" t="s">
        <v>1970</v>
      </c>
      <c r="B59" s="75" t="s">
        <v>1971</v>
      </c>
      <c r="C59" s="136" t="s">
        <v>1970</v>
      </c>
      <c r="D59" s="139"/>
      <c r="E59" s="139"/>
      <c r="F59" s="138" t="str">
        <f t="shared" si="1"/>
        <v>-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</row>
    <row r="60" spans="1:24" ht="12.75" customHeight="1" x14ac:dyDescent="0.2">
      <c r="A60" s="135" t="s">
        <v>1972</v>
      </c>
      <c r="B60" s="75" t="s">
        <v>1973</v>
      </c>
      <c r="C60" s="136" t="s">
        <v>1972</v>
      </c>
      <c r="D60" s="139"/>
      <c r="E60" s="139"/>
      <c r="F60" s="138" t="str">
        <f t="shared" si="1"/>
        <v>-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</row>
    <row r="61" spans="1:24" ht="12.75" customHeight="1" x14ac:dyDescent="0.2">
      <c r="A61" s="135" t="s">
        <v>1974</v>
      </c>
      <c r="B61" s="75" t="s">
        <v>1975</v>
      </c>
      <c r="C61" s="136" t="s">
        <v>1974</v>
      </c>
      <c r="D61" s="139"/>
      <c r="E61" s="139"/>
      <c r="F61" s="138" t="str">
        <f t="shared" si="1"/>
        <v>-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</row>
    <row r="62" spans="1:24" ht="12.75" customHeight="1" x14ac:dyDescent="0.2">
      <c r="A62" s="135" t="s">
        <v>1976</v>
      </c>
      <c r="B62" s="75" t="s">
        <v>2864</v>
      </c>
      <c r="C62" s="136" t="s">
        <v>1976</v>
      </c>
      <c r="D62" s="137">
        <f>SUM(D63:D67)</f>
        <v>0</v>
      </c>
      <c r="E62" s="137">
        <f>SUM(E63:E67)</f>
        <v>0</v>
      </c>
      <c r="F62" s="138" t="str">
        <f>IF(D62&gt;0,IF(E62/D62&gt;=100,"&gt;&gt;100",E62/D62*100),"-")</f>
        <v>-</v>
      </c>
      <c r="G62" s="78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</row>
    <row r="63" spans="1:24" ht="12.75" customHeight="1" x14ac:dyDescent="0.2">
      <c r="A63" s="135" t="s">
        <v>1977</v>
      </c>
      <c r="B63" s="75" t="s">
        <v>1978</v>
      </c>
      <c r="C63" s="136" t="s">
        <v>1977</v>
      </c>
      <c r="D63" s="139"/>
      <c r="E63" s="139"/>
      <c r="F63" s="138" t="str">
        <f t="shared" si="1"/>
        <v>-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</row>
    <row r="64" spans="1:24" ht="12.75" customHeight="1" x14ac:dyDescent="0.2">
      <c r="A64" s="135" t="s">
        <v>1979</v>
      </c>
      <c r="B64" s="75" t="s">
        <v>2862</v>
      </c>
      <c r="C64" s="136" t="s">
        <v>1979</v>
      </c>
      <c r="D64" s="139"/>
      <c r="E64" s="139"/>
      <c r="F64" s="138" t="str">
        <f t="shared" si="1"/>
        <v>-</v>
      </c>
      <c r="G64" s="78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</row>
    <row r="65" spans="1:24" ht="12.75" customHeight="1" x14ac:dyDescent="0.2">
      <c r="A65" s="135" t="s">
        <v>1980</v>
      </c>
      <c r="B65" s="75" t="s">
        <v>1981</v>
      </c>
      <c r="C65" s="136" t="s">
        <v>1980</v>
      </c>
      <c r="D65" s="139"/>
      <c r="E65" s="139"/>
      <c r="F65" s="138" t="str">
        <f t="shared" si="1"/>
        <v>-</v>
      </c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</row>
    <row r="66" spans="1:24" ht="12.75" customHeight="1" x14ac:dyDescent="0.2">
      <c r="A66" s="135" t="s">
        <v>1982</v>
      </c>
      <c r="B66" s="141" t="s">
        <v>2863</v>
      </c>
      <c r="C66" s="136" t="s">
        <v>1982</v>
      </c>
      <c r="D66" s="139"/>
      <c r="E66" s="139"/>
      <c r="F66" s="138" t="str">
        <f t="shared" si="1"/>
        <v>-</v>
      </c>
      <c r="G66" s="78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</row>
    <row r="67" spans="1:24" ht="24" x14ac:dyDescent="0.2">
      <c r="A67" s="135" t="s">
        <v>1983</v>
      </c>
      <c r="B67" s="75" t="s">
        <v>1984</v>
      </c>
      <c r="C67" s="136" t="s">
        <v>1983</v>
      </c>
      <c r="D67" s="139"/>
      <c r="E67" s="139"/>
      <c r="F67" s="138" t="str">
        <f t="shared" si="1"/>
        <v>-</v>
      </c>
      <c r="G67" s="78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</row>
    <row r="68" spans="1:24" ht="12.75" customHeight="1" x14ac:dyDescent="0.2">
      <c r="A68" s="135" t="s">
        <v>1985</v>
      </c>
      <c r="B68" s="75" t="s">
        <v>1986</v>
      </c>
      <c r="C68" s="136" t="s">
        <v>1985</v>
      </c>
      <c r="D68" s="137">
        <f>D69+D81+D87+D118+D134+D146+D164+D170</f>
        <v>0</v>
      </c>
      <c r="E68" s="137">
        <f>E69+E81+E87+E118+E134+E146+E164+E170</f>
        <v>0</v>
      </c>
      <c r="F68" s="138" t="str">
        <f t="shared" si="1"/>
        <v>-</v>
      </c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</row>
    <row r="69" spans="1:24" ht="12.75" customHeight="1" x14ac:dyDescent="0.2">
      <c r="A69" s="135" t="s">
        <v>1987</v>
      </c>
      <c r="B69" s="75" t="s">
        <v>1988</v>
      </c>
      <c r="C69" s="136" t="s">
        <v>1987</v>
      </c>
      <c r="D69" s="137">
        <f t="shared" ref="D69:E69" si="12">+D70+D75+D79+D80</f>
        <v>0</v>
      </c>
      <c r="E69" s="137">
        <f t="shared" si="12"/>
        <v>0</v>
      </c>
      <c r="F69" s="138" t="str">
        <f t="shared" si="1"/>
        <v>-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</row>
    <row r="70" spans="1:24" ht="12.75" customHeight="1" x14ac:dyDescent="0.2">
      <c r="A70" s="135" t="s">
        <v>1989</v>
      </c>
      <c r="B70" s="75" t="s">
        <v>1990</v>
      </c>
      <c r="C70" s="136" t="s">
        <v>1989</v>
      </c>
      <c r="D70" s="137">
        <f t="shared" ref="D70:E70" si="13">SUM(D71:D74)</f>
        <v>0</v>
      </c>
      <c r="E70" s="137">
        <f t="shared" si="13"/>
        <v>0</v>
      </c>
      <c r="F70" s="138" t="str">
        <f t="shared" si="1"/>
        <v>-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</row>
    <row r="71" spans="1:24" ht="12.75" customHeight="1" x14ac:dyDescent="0.2">
      <c r="A71" s="135" t="s">
        <v>1991</v>
      </c>
      <c r="B71" s="75" t="s">
        <v>1992</v>
      </c>
      <c r="C71" s="136" t="s">
        <v>1991</v>
      </c>
      <c r="D71" s="139"/>
      <c r="E71" s="139"/>
      <c r="F71" s="138" t="str">
        <f t="shared" si="1"/>
        <v>-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</row>
    <row r="72" spans="1:24" ht="12.75" customHeight="1" x14ac:dyDescent="0.2">
      <c r="A72" s="135" t="s">
        <v>1993</v>
      </c>
      <c r="B72" s="75" t="s">
        <v>1994</v>
      </c>
      <c r="C72" s="136" t="s">
        <v>1993</v>
      </c>
      <c r="D72" s="139"/>
      <c r="E72" s="139"/>
      <c r="F72" s="138" t="str">
        <f t="shared" si="1"/>
        <v>-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</row>
    <row r="73" spans="1:24" ht="12.75" customHeight="1" x14ac:dyDescent="0.2">
      <c r="A73" s="135" t="s">
        <v>1995</v>
      </c>
      <c r="B73" s="75" t="s">
        <v>1996</v>
      </c>
      <c r="C73" s="136" t="s">
        <v>1995</v>
      </c>
      <c r="D73" s="139"/>
      <c r="E73" s="139"/>
      <c r="F73" s="138" t="str">
        <f t="shared" si="1"/>
        <v>-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</row>
    <row r="74" spans="1:24" ht="12.75" customHeight="1" x14ac:dyDescent="0.2">
      <c r="A74" s="135" t="s">
        <v>1997</v>
      </c>
      <c r="B74" s="75" t="s">
        <v>1998</v>
      </c>
      <c r="C74" s="136" t="s">
        <v>1997</v>
      </c>
      <c r="D74" s="139"/>
      <c r="E74" s="139"/>
      <c r="F74" s="138" t="str">
        <f t="shared" si="1"/>
        <v>-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</row>
    <row r="75" spans="1:24" ht="24" x14ac:dyDescent="0.2">
      <c r="A75" s="135" t="s">
        <v>1999</v>
      </c>
      <c r="B75" s="75" t="s">
        <v>2865</v>
      </c>
      <c r="C75" s="136" t="s">
        <v>1999</v>
      </c>
      <c r="D75" s="137">
        <f>SUM(D76:D78)</f>
        <v>0</v>
      </c>
      <c r="E75" s="137">
        <f>SUM(E76:E78)</f>
        <v>0</v>
      </c>
      <c r="F75" s="138" t="str">
        <f t="shared" si="1"/>
        <v>-</v>
      </c>
      <c r="G75" s="142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</row>
    <row r="76" spans="1:24" ht="12.75" customHeight="1" x14ac:dyDescent="0.2">
      <c r="A76" s="135" t="s">
        <v>2000</v>
      </c>
      <c r="B76" s="75" t="s">
        <v>2001</v>
      </c>
      <c r="C76" s="136" t="s">
        <v>2000</v>
      </c>
      <c r="D76" s="139"/>
      <c r="E76" s="139"/>
      <c r="F76" s="138" t="str">
        <f t="shared" si="1"/>
        <v>-</v>
      </c>
      <c r="G76" s="78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</row>
    <row r="77" spans="1:24" ht="12.75" customHeight="1" x14ac:dyDescent="0.2">
      <c r="A77" s="135" t="s">
        <v>2002</v>
      </c>
      <c r="B77" s="75" t="s">
        <v>2003</v>
      </c>
      <c r="C77" s="136" t="s">
        <v>2002</v>
      </c>
      <c r="D77" s="139"/>
      <c r="E77" s="139"/>
      <c r="F77" s="138" t="str">
        <f t="shared" si="1"/>
        <v>-</v>
      </c>
      <c r="G77" s="78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</row>
    <row r="78" spans="1:24" ht="12.75" customHeight="1" x14ac:dyDescent="0.2">
      <c r="A78" s="135" t="s">
        <v>2004</v>
      </c>
      <c r="B78" s="75" t="s">
        <v>2005</v>
      </c>
      <c r="C78" s="136" t="s">
        <v>2004</v>
      </c>
      <c r="D78" s="139"/>
      <c r="E78" s="139"/>
      <c r="F78" s="138" t="str">
        <f t="shared" si="1"/>
        <v>-</v>
      </c>
      <c r="G78" s="78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</row>
    <row r="79" spans="1:24" ht="12.75" customHeight="1" x14ac:dyDescent="0.2">
      <c r="A79" s="135" t="s">
        <v>2006</v>
      </c>
      <c r="B79" s="75" t="s">
        <v>2007</v>
      </c>
      <c r="C79" s="136" t="s">
        <v>2006</v>
      </c>
      <c r="D79" s="139"/>
      <c r="E79" s="139"/>
      <c r="F79" s="138" t="str">
        <f t="shared" si="1"/>
        <v>-</v>
      </c>
      <c r="G79" s="78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</row>
    <row r="80" spans="1:24" ht="12.75" customHeight="1" x14ac:dyDescent="0.2">
      <c r="A80" s="135" t="s">
        <v>2008</v>
      </c>
      <c r="B80" s="75" t="s">
        <v>2009</v>
      </c>
      <c r="C80" s="136" t="s">
        <v>2008</v>
      </c>
      <c r="D80" s="139"/>
      <c r="E80" s="139"/>
      <c r="F80" s="138" t="str">
        <f t="shared" si="1"/>
        <v>-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</row>
    <row r="81" spans="1:24" ht="24" x14ac:dyDescent="0.2">
      <c r="A81" s="135" t="s">
        <v>2010</v>
      </c>
      <c r="B81" s="141" t="s">
        <v>2866</v>
      </c>
      <c r="C81" s="136" t="s">
        <v>2010</v>
      </c>
      <c r="D81" s="137">
        <f>SUM(D82:D84)-D85+D86</f>
        <v>0</v>
      </c>
      <c r="E81" s="137">
        <f>SUM(E82:E84)-E85+E86</f>
        <v>0</v>
      </c>
      <c r="F81" s="138" t="str">
        <f t="shared" si="1"/>
        <v>-</v>
      </c>
      <c r="G81" s="142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</row>
    <row r="82" spans="1:24" ht="12.75" customHeight="1" x14ac:dyDescent="0.2">
      <c r="A82" s="135" t="s">
        <v>2011</v>
      </c>
      <c r="B82" s="141" t="s">
        <v>2867</v>
      </c>
      <c r="C82" s="136" t="s">
        <v>2011</v>
      </c>
      <c r="D82" s="139"/>
      <c r="E82" s="139"/>
      <c r="F82" s="138" t="str">
        <f t="shared" si="1"/>
        <v>-</v>
      </c>
      <c r="G82" s="78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</row>
    <row r="83" spans="1:24" ht="12.75" customHeight="1" x14ac:dyDescent="0.2">
      <c r="A83" s="135" t="s">
        <v>2012</v>
      </c>
      <c r="B83" s="75" t="s">
        <v>2013</v>
      </c>
      <c r="C83" s="136" t="s">
        <v>2012</v>
      </c>
      <c r="D83" s="139"/>
      <c r="E83" s="139"/>
      <c r="F83" s="138" t="str">
        <f t="shared" si="1"/>
        <v>-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</row>
    <row r="84" spans="1:24" ht="12.75" customHeight="1" x14ac:dyDescent="0.2">
      <c r="A84" s="135" t="s">
        <v>2014</v>
      </c>
      <c r="B84" s="75" t="s">
        <v>2015</v>
      </c>
      <c r="C84" s="136" t="s">
        <v>2014</v>
      </c>
      <c r="D84" s="139"/>
      <c r="E84" s="139"/>
      <c r="F84" s="138" t="str">
        <f t="shared" si="1"/>
        <v>-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</row>
    <row r="85" spans="1:24" ht="24" x14ac:dyDescent="0.2">
      <c r="A85" s="135" t="s">
        <v>2016</v>
      </c>
      <c r="B85" s="75" t="s">
        <v>2017</v>
      </c>
      <c r="C85" s="136" t="s">
        <v>2016</v>
      </c>
      <c r="D85" s="139"/>
      <c r="E85" s="139"/>
      <c r="F85" s="138" t="str">
        <f t="shared" si="1"/>
        <v>-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</row>
    <row r="86" spans="1:24" ht="12.75" customHeight="1" x14ac:dyDescent="0.2">
      <c r="A86" s="135" t="s">
        <v>2018</v>
      </c>
      <c r="B86" s="75" t="s">
        <v>2019</v>
      </c>
      <c r="C86" s="136" t="s">
        <v>2018</v>
      </c>
      <c r="D86" s="139"/>
      <c r="E86" s="139"/>
      <c r="F86" s="138" t="str">
        <f t="shared" si="1"/>
        <v>-</v>
      </c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</row>
    <row r="87" spans="1:24" ht="12.75" customHeight="1" x14ac:dyDescent="0.2">
      <c r="A87" s="135" t="s">
        <v>2020</v>
      </c>
      <c r="B87" s="75" t="s">
        <v>2021</v>
      </c>
      <c r="C87" s="136" t="s">
        <v>2020</v>
      </c>
      <c r="D87" s="137">
        <f t="shared" ref="D87:E87" si="14">D88+D106-D117</f>
        <v>0</v>
      </c>
      <c r="E87" s="137">
        <f t="shared" si="14"/>
        <v>0</v>
      </c>
      <c r="F87" s="138" t="str">
        <f t="shared" si="1"/>
        <v>-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</row>
    <row r="88" spans="1:24" ht="36" x14ac:dyDescent="0.2">
      <c r="A88" s="135"/>
      <c r="B88" s="75" t="s">
        <v>2022</v>
      </c>
      <c r="C88" s="136" t="s">
        <v>2023</v>
      </c>
      <c r="D88" s="137">
        <f t="shared" ref="D88:E88" si="15">SUM(D89:D105)</f>
        <v>0</v>
      </c>
      <c r="E88" s="137">
        <f t="shared" si="15"/>
        <v>0</v>
      </c>
      <c r="F88" s="138" t="str">
        <f t="shared" si="1"/>
        <v>-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</row>
    <row r="89" spans="1:24" ht="12.75" customHeight="1" x14ac:dyDescent="0.2">
      <c r="A89" s="135" t="s">
        <v>2024</v>
      </c>
      <c r="B89" s="75" t="s">
        <v>2025</v>
      </c>
      <c r="C89" s="136" t="s">
        <v>2024</v>
      </c>
      <c r="D89" s="139"/>
      <c r="E89" s="139"/>
      <c r="F89" s="138" t="str">
        <f t="shared" si="1"/>
        <v>-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</row>
    <row r="90" spans="1:24" ht="12.75" customHeight="1" x14ac:dyDescent="0.2">
      <c r="A90" s="135" t="s">
        <v>2026</v>
      </c>
      <c r="B90" s="75" t="s">
        <v>2027</v>
      </c>
      <c r="C90" s="136" t="s">
        <v>2026</v>
      </c>
      <c r="D90" s="139"/>
      <c r="E90" s="139"/>
      <c r="F90" s="138" t="str">
        <f t="shared" si="1"/>
        <v>-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</row>
    <row r="91" spans="1:24" ht="12.75" customHeight="1" x14ac:dyDescent="0.2">
      <c r="A91" s="135" t="s">
        <v>2028</v>
      </c>
      <c r="B91" s="75" t="s">
        <v>2029</v>
      </c>
      <c r="C91" s="136" t="s">
        <v>2028</v>
      </c>
      <c r="D91" s="139"/>
      <c r="E91" s="139"/>
      <c r="F91" s="138" t="str">
        <f t="shared" si="1"/>
        <v>-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</row>
    <row r="92" spans="1:24" ht="12.75" customHeight="1" x14ac:dyDescent="0.2">
      <c r="A92" s="135" t="s">
        <v>2030</v>
      </c>
      <c r="B92" s="75" t="s">
        <v>2031</v>
      </c>
      <c r="C92" s="136" t="s">
        <v>2030</v>
      </c>
      <c r="D92" s="139"/>
      <c r="E92" s="139"/>
      <c r="F92" s="138" t="str">
        <f t="shared" si="1"/>
        <v>-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</row>
    <row r="93" spans="1:24" ht="12.75" customHeight="1" x14ac:dyDescent="0.2">
      <c r="A93" s="135" t="s">
        <v>2032</v>
      </c>
      <c r="B93" s="75" t="s">
        <v>2033</v>
      </c>
      <c r="C93" s="136" t="s">
        <v>2032</v>
      </c>
      <c r="D93" s="139"/>
      <c r="E93" s="139"/>
      <c r="F93" s="138" t="str">
        <f t="shared" si="1"/>
        <v>-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</row>
    <row r="94" spans="1:24" ht="12.75" customHeight="1" x14ac:dyDescent="0.2">
      <c r="A94" s="135" t="s">
        <v>2034</v>
      </c>
      <c r="B94" s="75" t="s">
        <v>2035</v>
      </c>
      <c r="C94" s="136" t="s">
        <v>2034</v>
      </c>
      <c r="D94" s="139"/>
      <c r="E94" s="139"/>
      <c r="F94" s="138" t="str">
        <f t="shared" si="1"/>
        <v>-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</row>
    <row r="95" spans="1:24" ht="12.75" customHeight="1" x14ac:dyDescent="0.2">
      <c r="A95" s="135" t="s">
        <v>2036</v>
      </c>
      <c r="B95" s="75" t="s">
        <v>2037</v>
      </c>
      <c r="C95" s="136" t="s">
        <v>2036</v>
      </c>
      <c r="D95" s="139"/>
      <c r="E95" s="139"/>
      <c r="F95" s="138" t="str">
        <f t="shared" si="1"/>
        <v>-</v>
      </c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</row>
    <row r="96" spans="1:24" ht="12.75" customHeight="1" x14ac:dyDescent="0.2">
      <c r="A96" s="135" t="s">
        <v>2038</v>
      </c>
      <c r="B96" s="75" t="s">
        <v>2039</v>
      </c>
      <c r="C96" s="136" t="s">
        <v>2038</v>
      </c>
      <c r="D96" s="139"/>
      <c r="E96" s="139"/>
      <c r="F96" s="138" t="str">
        <f t="shared" si="1"/>
        <v>-</v>
      </c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</row>
    <row r="97" spans="1:24" ht="12.75" customHeight="1" x14ac:dyDescent="0.2">
      <c r="A97" s="135" t="s">
        <v>2040</v>
      </c>
      <c r="B97" s="75" t="s">
        <v>2041</v>
      </c>
      <c r="C97" s="136" t="s">
        <v>2040</v>
      </c>
      <c r="D97" s="139"/>
      <c r="E97" s="139"/>
      <c r="F97" s="138" t="str">
        <f t="shared" si="1"/>
        <v>-</v>
      </c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</row>
    <row r="98" spans="1:24" ht="12.75" customHeight="1" x14ac:dyDescent="0.2">
      <c r="A98" s="135" t="s">
        <v>2042</v>
      </c>
      <c r="B98" s="75" t="s">
        <v>2043</v>
      </c>
      <c r="C98" s="136" t="s">
        <v>2042</v>
      </c>
      <c r="D98" s="139"/>
      <c r="E98" s="139"/>
      <c r="F98" s="138" t="str">
        <f t="shared" si="1"/>
        <v>-</v>
      </c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</row>
    <row r="99" spans="1:24" ht="12.75" customHeight="1" x14ac:dyDescent="0.2">
      <c r="A99" s="135" t="s">
        <v>2044</v>
      </c>
      <c r="B99" s="75" t="s">
        <v>2045</v>
      </c>
      <c r="C99" s="136" t="s">
        <v>2044</v>
      </c>
      <c r="D99" s="139"/>
      <c r="E99" s="139"/>
      <c r="F99" s="138" t="str">
        <f t="shared" si="1"/>
        <v>-</v>
      </c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</row>
    <row r="100" spans="1:24" ht="12.75" customHeight="1" x14ac:dyDescent="0.2">
      <c r="A100" s="135" t="s">
        <v>2046</v>
      </c>
      <c r="B100" s="75" t="s">
        <v>2047</v>
      </c>
      <c r="C100" s="136" t="s">
        <v>2046</v>
      </c>
      <c r="D100" s="139"/>
      <c r="E100" s="139"/>
      <c r="F100" s="138" t="str">
        <f t="shared" si="1"/>
        <v>-</v>
      </c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</row>
    <row r="101" spans="1:24" ht="12.75" customHeight="1" x14ac:dyDescent="0.2">
      <c r="A101" s="135" t="s">
        <v>2048</v>
      </c>
      <c r="B101" s="75" t="s">
        <v>2049</v>
      </c>
      <c r="C101" s="136" t="s">
        <v>2048</v>
      </c>
      <c r="D101" s="139"/>
      <c r="E101" s="139"/>
      <c r="F101" s="138" t="str">
        <f t="shared" si="1"/>
        <v>-</v>
      </c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spans="1:24" ht="12.75" customHeight="1" x14ac:dyDescent="0.2">
      <c r="A102" s="135" t="s">
        <v>2050</v>
      </c>
      <c r="B102" s="75" t="s">
        <v>2051</v>
      </c>
      <c r="C102" s="136" t="s">
        <v>2050</v>
      </c>
      <c r="D102" s="139"/>
      <c r="E102" s="139"/>
      <c r="F102" s="138" t="str">
        <f t="shared" si="1"/>
        <v>-</v>
      </c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pans="1:24" ht="12.75" customHeight="1" x14ac:dyDescent="0.2">
      <c r="A103" s="135" t="s">
        <v>2052</v>
      </c>
      <c r="B103" s="75" t="s">
        <v>2053</v>
      </c>
      <c r="C103" s="136" t="s">
        <v>2052</v>
      </c>
      <c r="D103" s="139"/>
      <c r="E103" s="139"/>
      <c r="F103" s="138" t="str">
        <f t="shared" si="1"/>
        <v>-</v>
      </c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</row>
    <row r="104" spans="1:24" ht="12.75" customHeight="1" x14ac:dyDescent="0.2">
      <c r="A104" s="135" t="s">
        <v>2054</v>
      </c>
      <c r="B104" s="75" t="s">
        <v>2055</v>
      </c>
      <c r="C104" s="136" t="s">
        <v>2054</v>
      </c>
      <c r="D104" s="139"/>
      <c r="E104" s="139"/>
      <c r="F104" s="138" t="str">
        <f t="shared" si="1"/>
        <v>-</v>
      </c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spans="1:24" ht="12" x14ac:dyDescent="0.2">
      <c r="A105" s="135" t="s">
        <v>2056</v>
      </c>
      <c r="B105" s="75" t="s">
        <v>2868</v>
      </c>
      <c r="C105" s="136" t="s">
        <v>2056</v>
      </c>
      <c r="D105" s="139"/>
      <c r="E105" s="139"/>
      <c r="F105" s="138" t="str">
        <f t="shared" si="1"/>
        <v>-</v>
      </c>
      <c r="G105" s="78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spans="1:24" ht="24" x14ac:dyDescent="0.2">
      <c r="A106" s="135"/>
      <c r="B106" s="75" t="s">
        <v>2057</v>
      </c>
      <c r="C106" s="136" t="s">
        <v>2058</v>
      </c>
      <c r="D106" s="137">
        <f t="shared" ref="D106:E106" si="16">SUM(D107:D116)</f>
        <v>0</v>
      </c>
      <c r="E106" s="137">
        <f t="shared" si="16"/>
        <v>0</v>
      </c>
      <c r="F106" s="138" t="str">
        <f t="shared" si="1"/>
        <v>-</v>
      </c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spans="1:24" ht="12.75" customHeight="1" x14ac:dyDescent="0.2">
      <c r="A107" s="135" t="s">
        <v>2059</v>
      </c>
      <c r="B107" s="75" t="s">
        <v>2060</v>
      </c>
      <c r="C107" s="136" t="s">
        <v>2059</v>
      </c>
      <c r="D107" s="139"/>
      <c r="E107" s="139"/>
      <c r="F107" s="138" t="str">
        <f t="shared" si="1"/>
        <v>-</v>
      </c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spans="1:24" ht="12.75" customHeight="1" x14ac:dyDescent="0.2">
      <c r="A108" s="135" t="s">
        <v>2061</v>
      </c>
      <c r="B108" s="75" t="s">
        <v>2062</v>
      </c>
      <c r="C108" s="136" t="s">
        <v>2061</v>
      </c>
      <c r="D108" s="139"/>
      <c r="E108" s="139"/>
      <c r="F108" s="138" t="str">
        <f t="shared" si="1"/>
        <v>-</v>
      </c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spans="1:24" ht="12.75" customHeight="1" x14ac:dyDescent="0.2">
      <c r="A109" s="135" t="s">
        <v>2063</v>
      </c>
      <c r="B109" s="75" t="s">
        <v>2064</v>
      </c>
      <c r="C109" s="136" t="s">
        <v>2063</v>
      </c>
      <c r="D109" s="139"/>
      <c r="E109" s="139"/>
      <c r="F109" s="138" t="str">
        <f t="shared" si="1"/>
        <v>-</v>
      </c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spans="1:24" ht="12.75" customHeight="1" x14ac:dyDescent="0.2">
      <c r="A110" s="135" t="s">
        <v>2065</v>
      </c>
      <c r="B110" s="75" t="s">
        <v>2066</v>
      </c>
      <c r="C110" s="136" t="s">
        <v>2065</v>
      </c>
      <c r="D110" s="139"/>
      <c r="E110" s="139"/>
      <c r="F110" s="138" t="str">
        <f t="shared" si="1"/>
        <v>-</v>
      </c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spans="1:24" ht="12.75" customHeight="1" x14ac:dyDescent="0.2">
      <c r="A111" s="135" t="s">
        <v>2067</v>
      </c>
      <c r="B111" s="75" t="s">
        <v>2068</v>
      </c>
      <c r="C111" s="136" t="s">
        <v>2067</v>
      </c>
      <c r="D111" s="139"/>
      <c r="E111" s="139"/>
      <c r="F111" s="138" t="str">
        <f t="shared" si="1"/>
        <v>-</v>
      </c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spans="1:24" ht="12.75" customHeight="1" x14ac:dyDescent="0.2">
      <c r="A112" s="135" t="s">
        <v>2069</v>
      </c>
      <c r="B112" s="75" t="s">
        <v>2070</v>
      </c>
      <c r="C112" s="136" t="s">
        <v>2069</v>
      </c>
      <c r="D112" s="139"/>
      <c r="E112" s="139"/>
      <c r="F112" s="138" t="str">
        <f t="shared" si="1"/>
        <v>-</v>
      </c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spans="1:24" ht="12.75" customHeight="1" x14ac:dyDescent="0.2">
      <c r="A113" s="135" t="s">
        <v>2071</v>
      </c>
      <c r="B113" s="75" t="s">
        <v>2072</v>
      </c>
      <c r="C113" s="136" t="s">
        <v>2071</v>
      </c>
      <c r="D113" s="139"/>
      <c r="E113" s="139"/>
      <c r="F113" s="138" t="str">
        <f t="shared" si="1"/>
        <v>-</v>
      </c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spans="1:24" ht="12.75" customHeight="1" x14ac:dyDescent="0.2">
      <c r="A114" s="135" t="s">
        <v>2073</v>
      </c>
      <c r="B114" s="75" t="s">
        <v>2074</v>
      </c>
      <c r="C114" s="136" t="s">
        <v>2073</v>
      </c>
      <c r="D114" s="139"/>
      <c r="E114" s="139"/>
      <c r="F114" s="138" t="str">
        <f t="shared" si="1"/>
        <v>-</v>
      </c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spans="1:24" ht="12.75" customHeight="1" x14ac:dyDescent="0.2">
      <c r="A115" s="135" t="s">
        <v>2075</v>
      </c>
      <c r="B115" s="75" t="s">
        <v>2076</v>
      </c>
      <c r="C115" s="136" t="s">
        <v>2075</v>
      </c>
      <c r="D115" s="139"/>
      <c r="E115" s="139"/>
      <c r="F115" s="138" t="str">
        <f t="shared" si="1"/>
        <v>-</v>
      </c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spans="1:24" ht="12.75" customHeight="1" x14ac:dyDescent="0.2">
      <c r="A116" s="135" t="s">
        <v>2077</v>
      </c>
      <c r="B116" s="75" t="s">
        <v>2078</v>
      </c>
      <c r="C116" s="136" t="s">
        <v>2077</v>
      </c>
      <c r="D116" s="139"/>
      <c r="E116" s="139"/>
      <c r="F116" s="138" t="str">
        <f t="shared" si="1"/>
        <v>-</v>
      </c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spans="1:24" ht="12.75" customHeight="1" x14ac:dyDescent="0.2">
      <c r="A117" s="135" t="s">
        <v>2079</v>
      </c>
      <c r="B117" s="75" t="s">
        <v>2869</v>
      </c>
      <c r="C117" s="136" t="s">
        <v>2079</v>
      </c>
      <c r="D117" s="139"/>
      <c r="E117" s="139"/>
      <c r="F117" s="138" t="str">
        <f t="shared" si="1"/>
        <v>-</v>
      </c>
      <c r="G117" s="78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spans="1:24" ht="12.75" customHeight="1" x14ac:dyDescent="0.2">
      <c r="A118" s="135" t="s">
        <v>2080</v>
      </c>
      <c r="B118" s="141" t="s">
        <v>2870</v>
      </c>
      <c r="C118" s="136" t="s">
        <v>2080</v>
      </c>
      <c r="D118" s="137">
        <f t="shared" ref="D118:E118" si="17">D119+D126-D133</f>
        <v>0</v>
      </c>
      <c r="E118" s="137">
        <f t="shared" si="17"/>
        <v>0</v>
      </c>
      <c r="F118" s="138" t="str">
        <f t="shared" si="1"/>
        <v>-</v>
      </c>
      <c r="G118" s="78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spans="1:24" ht="12.75" customHeight="1" x14ac:dyDescent="0.2">
      <c r="A119" s="135"/>
      <c r="B119" s="75" t="s">
        <v>2081</v>
      </c>
      <c r="C119" s="136" t="s">
        <v>2082</v>
      </c>
      <c r="D119" s="137">
        <f t="shared" ref="D119:E119" si="18">SUM(D120:D125)</f>
        <v>0</v>
      </c>
      <c r="E119" s="137">
        <f t="shared" si="18"/>
        <v>0</v>
      </c>
      <c r="F119" s="138" t="str">
        <f t="shared" si="1"/>
        <v>-</v>
      </c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spans="1:24" ht="12.75" customHeight="1" x14ac:dyDescent="0.2">
      <c r="A120" s="135" t="s">
        <v>2083</v>
      </c>
      <c r="B120" s="75" t="s">
        <v>2084</v>
      </c>
      <c r="C120" s="136" t="s">
        <v>2083</v>
      </c>
      <c r="D120" s="139"/>
      <c r="E120" s="139"/>
      <c r="F120" s="138" t="str">
        <f t="shared" si="1"/>
        <v>-</v>
      </c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spans="1:24" ht="12.75" customHeight="1" x14ac:dyDescent="0.2">
      <c r="A121" s="135" t="s">
        <v>2085</v>
      </c>
      <c r="B121" s="75" t="s">
        <v>2086</v>
      </c>
      <c r="C121" s="136" t="s">
        <v>2085</v>
      </c>
      <c r="D121" s="139"/>
      <c r="E121" s="139"/>
      <c r="F121" s="138" t="str">
        <f t="shared" si="1"/>
        <v>-</v>
      </c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spans="1:24" ht="12.75" customHeight="1" x14ac:dyDescent="0.2">
      <c r="A122" s="135" t="s">
        <v>2087</v>
      </c>
      <c r="B122" s="75" t="s">
        <v>2088</v>
      </c>
      <c r="C122" s="136" t="s">
        <v>2087</v>
      </c>
      <c r="D122" s="139"/>
      <c r="E122" s="139"/>
      <c r="F122" s="138" t="str">
        <f t="shared" si="1"/>
        <v>-</v>
      </c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spans="1:24" ht="12.75" customHeight="1" x14ac:dyDescent="0.2">
      <c r="A123" s="135" t="s">
        <v>2089</v>
      </c>
      <c r="B123" s="75" t="s">
        <v>2090</v>
      </c>
      <c r="C123" s="136" t="s">
        <v>2089</v>
      </c>
      <c r="D123" s="139"/>
      <c r="E123" s="139"/>
      <c r="F123" s="138" t="str">
        <f t="shared" si="1"/>
        <v>-</v>
      </c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spans="1:24" ht="12.75" customHeight="1" x14ac:dyDescent="0.2">
      <c r="A124" s="135" t="s">
        <v>2091</v>
      </c>
      <c r="B124" s="75" t="s">
        <v>2092</v>
      </c>
      <c r="C124" s="136" t="s">
        <v>2091</v>
      </c>
      <c r="D124" s="139"/>
      <c r="E124" s="139"/>
      <c r="F124" s="138" t="str">
        <f t="shared" si="1"/>
        <v>-</v>
      </c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spans="1:24" ht="12.75" customHeight="1" x14ac:dyDescent="0.2">
      <c r="A125" s="135" t="s">
        <v>2093</v>
      </c>
      <c r="B125" s="75" t="s">
        <v>2094</v>
      </c>
      <c r="C125" s="136" t="s">
        <v>2093</v>
      </c>
      <c r="D125" s="139"/>
      <c r="E125" s="139"/>
      <c r="F125" s="138" t="str">
        <f t="shared" si="1"/>
        <v>-</v>
      </c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spans="1:24" ht="12.75" customHeight="1" x14ac:dyDescent="0.2">
      <c r="A126" s="135"/>
      <c r="B126" s="75" t="s">
        <v>2095</v>
      </c>
      <c r="C126" s="136" t="s">
        <v>2096</v>
      </c>
      <c r="D126" s="137">
        <f t="shared" ref="D126:E126" si="19">SUM(D127:D132)</f>
        <v>0</v>
      </c>
      <c r="E126" s="137">
        <f t="shared" si="19"/>
        <v>0</v>
      </c>
      <c r="F126" s="138" t="str">
        <f t="shared" si="1"/>
        <v>-</v>
      </c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spans="1:24" ht="12.75" customHeight="1" x14ac:dyDescent="0.2">
      <c r="A127" s="135" t="s">
        <v>2097</v>
      </c>
      <c r="B127" s="75" t="s">
        <v>2084</v>
      </c>
      <c r="C127" s="136" t="s">
        <v>2097</v>
      </c>
      <c r="D127" s="139"/>
      <c r="E127" s="139"/>
      <c r="F127" s="138" t="str">
        <f t="shared" si="1"/>
        <v>-</v>
      </c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spans="1:24" ht="12.75" customHeight="1" x14ac:dyDescent="0.2">
      <c r="A128" s="135" t="s">
        <v>2098</v>
      </c>
      <c r="B128" s="75" t="s">
        <v>2086</v>
      </c>
      <c r="C128" s="136" t="s">
        <v>2098</v>
      </c>
      <c r="D128" s="139"/>
      <c r="E128" s="139"/>
      <c r="F128" s="138" t="str">
        <f t="shared" si="1"/>
        <v>-</v>
      </c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spans="1:24" ht="12.75" customHeight="1" x14ac:dyDescent="0.2">
      <c r="A129" s="135" t="s">
        <v>2099</v>
      </c>
      <c r="B129" s="75" t="s">
        <v>2088</v>
      </c>
      <c r="C129" s="136" t="s">
        <v>2099</v>
      </c>
      <c r="D129" s="139"/>
      <c r="E129" s="139"/>
      <c r="F129" s="138" t="str">
        <f t="shared" si="1"/>
        <v>-</v>
      </c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spans="1:24" ht="12.75" customHeight="1" x14ac:dyDescent="0.2">
      <c r="A130" s="135" t="s">
        <v>2100</v>
      </c>
      <c r="B130" s="75" t="s">
        <v>2090</v>
      </c>
      <c r="C130" s="136" t="s">
        <v>2100</v>
      </c>
      <c r="D130" s="139"/>
      <c r="E130" s="139"/>
      <c r="F130" s="138" t="str">
        <f t="shared" si="1"/>
        <v>-</v>
      </c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spans="1:24" ht="12.75" customHeight="1" x14ac:dyDescent="0.2">
      <c r="A131" s="135" t="s">
        <v>2101</v>
      </c>
      <c r="B131" s="75" t="s">
        <v>2092</v>
      </c>
      <c r="C131" s="136" t="s">
        <v>2101</v>
      </c>
      <c r="D131" s="139"/>
      <c r="E131" s="139"/>
      <c r="F131" s="138" t="str">
        <f t="shared" si="1"/>
        <v>-</v>
      </c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spans="1:24" ht="12.75" customHeight="1" x14ac:dyDescent="0.2">
      <c r="A132" s="135" t="s">
        <v>2102</v>
      </c>
      <c r="B132" s="75" t="s">
        <v>2094</v>
      </c>
      <c r="C132" s="136" t="s">
        <v>2102</v>
      </c>
      <c r="D132" s="139"/>
      <c r="E132" s="139"/>
      <c r="F132" s="138" t="str">
        <f t="shared" si="1"/>
        <v>-</v>
      </c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spans="1:24" ht="12.75" customHeight="1" x14ac:dyDescent="0.2">
      <c r="A133" s="135" t="s">
        <v>2103</v>
      </c>
      <c r="B133" s="75" t="s">
        <v>2104</v>
      </c>
      <c r="C133" s="136" t="s">
        <v>2103</v>
      </c>
      <c r="D133" s="139"/>
      <c r="E133" s="139"/>
      <c r="F133" s="138" t="str">
        <f t="shared" si="1"/>
        <v>-</v>
      </c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spans="1:24" ht="12.75" customHeight="1" x14ac:dyDescent="0.2">
      <c r="A134" s="135" t="s">
        <v>2105</v>
      </c>
      <c r="B134" s="141" t="s">
        <v>2871</v>
      </c>
      <c r="C134" s="136" t="s">
        <v>2105</v>
      </c>
      <c r="D134" s="137">
        <f t="shared" ref="D134:E134" si="20">D135+D142-D145</f>
        <v>0</v>
      </c>
      <c r="E134" s="137">
        <f t="shared" si="20"/>
        <v>0</v>
      </c>
      <c r="F134" s="138" t="str">
        <f t="shared" si="1"/>
        <v>-</v>
      </c>
      <c r="G134" s="78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spans="1:24" ht="24" x14ac:dyDescent="0.2">
      <c r="A135" s="135"/>
      <c r="B135" s="75" t="s">
        <v>2106</v>
      </c>
      <c r="C135" s="136" t="s">
        <v>2107</v>
      </c>
      <c r="D135" s="137">
        <f t="shared" ref="D135:E135" si="21">SUM(D136:D141)</f>
        <v>0</v>
      </c>
      <c r="E135" s="137">
        <f t="shared" si="21"/>
        <v>0</v>
      </c>
      <c r="F135" s="138" t="str">
        <f t="shared" si="1"/>
        <v>-</v>
      </c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spans="1:24" ht="12.75" customHeight="1" x14ac:dyDescent="0.2">
      <c r="A136" s="135" t="s">
        <v>2108</v>
      </c>
      <c r="B136" s="75" t="s">
        <v>895</v>
      </c>
      <c r="C136" s="136" t="s">
        <v>2108</v>
      </c>
      <c r="D136" s="139"/>
      <c r="E136" s="139"/>
      <c r="F136" s="138" t="str">
        <f t="shared" si="1"/>
        <v>-</v>
      </c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spans="1:24" ht="12.75" customHeight="1" x14ac:dyDescent="0.2">
      <c r="A137" s="135" t="s">
        <v>2109</v>
      </c>
      <c r="B137" s="75" t="s">
        <v>897</v>
      </c>
      <c r="C137" s="136" t="s">
        <v>2109</v>
      </c>
      <c r="D137" s="139"/>
      <c r="E137" s="139"/>
      <c r="F137" s="138" t="str">
        <f t="shared" si="1"/>
        <v>-</v>
      </c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spans="1:24" ht="12.75" customHeight="1" x14ac:dyDescent="0.2">
      <c r="A138" s="135" t="s">
        <v>2110</v>
      </c>
      <c r="B138" s="75" t="s">
        <v>899</v>
      </c>
      <c r="C138" s="136" t="s">
        <v>2110</v>
      </c>
      <c r="D138" s="139"/>
      <c r="E138" s="139"/>
      <c r="F138" s="138" t="str">
        <f t="shared" si="1"/>
        <v>-</v>
      </c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spans="1:24" ht="12.75" customHeight="1" x14ac:dyDescent="0.2">
      <c r="A139" s="135" t="s">
        <v>2111</v>
      </c>
      <c r="B139" s="75" t="s">
        <v>1095</v>
      </c>
      <c r="C139" s="136" t="s">
        <v>2111</v>
      </c>
      <c r="D139" s="139"/>
      <c r="E139" s="139"/>
      <c r="F139" s="138" t="str">
        <f t="shared" si="1"/>
        <v>-</v>
      </c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spans="1:24" ht="24" x14ac:dyDescent="0.2">
      <c r="A140" s="135" t="s">
        <v>2112</v>
      </c>
      <c r="B140" s="79" t="s">
        <v>1098</v>
      </c>
      <c r="C140" s="136" t="s">
        <v>2112</v>
      </c>
      <c r="D140" s="139"/>
      <c r="E140" s="139"/>
      <c r="F140" s="138" t="str">
        <f t="shared" si="1"/>
        <v>-</v>
      </c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spans="1:24" ht="12.75" customHeight="1" x14ac:dyDescent="0.2">
      <c r="A141" s="135" t="s">
        <v>2113</v>
      </c>
      <c r="B141" s="75" t="s">
        <v>1103</v>
      </c>
      <c r="C141" s="136" t="s">
        <v>2113</v>
      </c>
      <c r="D141" s="139"/>
      <c r="E141" s="139"/>
      <c r="F141" s="138" t="str">
        <f t="shared" si="1"/>
        <v>-</v>
      </c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spans="1:24" ht="12.75" customHeight="1" x14ac:dyDescent="0.2">
      <c r="A142" s="135"/>
      <c r="B142" s="75" t="s">
        <v>2114</v>
      </c>
      <c r="C142" s="136" t="s">
        <v>2115</v>
      </c>
      <c r="D142" s="137">
        <f t="shared" ref="D142:E142" si="22">SUM(D143:D144)</f>
        <v>0</v>
      </c>
      <c r="E142" s="137">
        <f t="shared" si="22"/>
        <v>0</v>
      </c>
      <c r="F142" s="138" t="str">
        <f t="shared" si="1"/>
        <v>-</v>
      </c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spans="1:24" ht="12.75" customHeight="1" x14ac:dyDescent="0.2">
      <c r="A143" s="135" t="s">
        <v>2116</v>
      </c>
      <c r="B143" s="75" t="s">
        <v>1100</v>
      </c>
      <c r="C143" s="136" t="s">
        <v>2116</v>
      </c>
      <c r="D143" s="139"/>
      <c r="E143" s="139"/>
      <c r="F143" s="138" t="str">
        <f t="shared" si="1"/>
        <v>-</v>
      </c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spans="1:24" ht="12.75" customHeight="1" x14ac:dyDescent="0.2">
      <c r="A144" s="135" t="s">
        <v>2117</v>
      </c>
      <c r="B144" s="75" t="s">
        <v>912</v>
      </c>
      <c r="C144" s="136" t="s">
        <v>2117</v>
      </c>
      <c r="D144" s="139"/>
      <c r="E144" s="139"/>
      <c r="F144" s="138" t="str">
        <f t="shared" si="1"/>
        <v>-</v>
      </c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spans="1:24" ht="12.75" customHeight="1" x14ac:dyDescent="0.2">
      <c r="A145" s="135" t="s">
        <v>2118</v>
      </c>
      <c r="B145" s="75" t="s">
        <v>2119</v>
      </c>
      <c r="C145" s="136" t="s">
        <v>2118</v>
      </c>
      <c r="D145" s="139"/>
      <c r="E145" s="139"/>
      <c r="F145" s="138" t="str">
        <f t="shared" si="1"/>
        <v>-</v>
      </c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spans="1:24" ht="12.75" customHeight="1" x14ac:dyDescent="0.2">
      <c r="A146" s="135" t="s">
        <v>2120</v>
      </c>
      <c r="B146" s="75" t="s">
        <v>2121</v>
      </c>
      <c r="C146" s="136" t="s">
        <v>2120</v>
      </c>
      <c r="D146" s="137">
        <f t="shared" ref="D146:E146" si="23">SUM(D147:D149)+SUM(D158:D162)-D163</f>
        <v>0</v>
      </c>
      <c r="E146" s="137">
        <f t="shared" si="23"/>
        <v>0</v>
      </c>
      <c r="F146" s="138" t="str">
        <f t="shared" si="1"/>
        <v>-</v>
      </c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spans="1:24" ht="12.75" customHeight="1" x14ac:dyDescent="0.2">
      <c r="A147" s="135" t="s">
        <v>2122</v>
      </c>
      <c r="B147" s="75" t="s">
        <v>2123</v>
      </c>
      <c r="C147" s="136" t="s">
        <v>2122</v>
      </c>
      <c r="D147" s="139"/>
      <c r="E147" s="139"/>
      <c r="F147" s="138" t="str">
        <f t="shared" si="1"/>
        <v>-</v>
      </c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spans="1:24" ht="12.75" customHeight="1" x14ac:dyDescent="0.2">
      <c r="A148" s="135" t="s">
        <v>2124</v>
      </c>
      <c r="B148" s="75" t="s">
        <v>2125</v>
      </c>
      <c r="C148" s="136" t="s">
        <v>2124</v>
      </c>
      <c r="D148" s="139"/>
      <c r="E148" s="139"/>
      <c r="F148" s="138" t="str">
        <f t="shared" si="1"/>
        <v>-</v>
      </c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spans="1:24" ht="24" x14ac:dyDescent="0.2">
      <c r="A149" s="135" t="s">
        <v>2126</v>
      </c>
      <c r="B149" s="75" t="s">
        <v>2127</v>
      </c>
      <c r="C149" s="136" t="s">
        <v>2126</v>
      </c>
      <c r="D149" s="137">
        <f t="shared" ref="D149:E149" si="24">SUM(D150:D157)</f>
        <v>0</v>
      </c>
      <c r="E149" s="137">
        <f t="shared" si="24"/>
        <v>0</v>
      </c>
      <c r="F149" s="138" t="str">
        <f t="shared" si="1"/>
        <v>-</v>
      </c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spans="1:24" ht="12.75" customHeight="1" x14ac:dyDescent="0.2">
      <c r="A150" s="135" t="s">
        <v>2128</v>
      </c>
      <c r="B150" s="75" t="s">
        <v>2129</v>
      </c>
      <c r="C150" s="136" t="s">
        <v>2128</v>
      </c>
      <c r="D150" s="139"/>
      <c r="E150" s="139"/>
      <c r="F150" s="138" t="str">
        <f t="shared" si="1"/>
        <v>-</v>
      </c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spans="1:24" ht="12.75" customHeight="1" x14ac:dyDescent="0.2">
      <c r="A151" s="135" t="s">
        <v>2130</v>
      </c>
      <c r="B151" s="75" t="s">
        <v>2131</v>
      </c>
      <c r="C151" s="136" t="s">
        <v>2130</v>
      </c>
      <c r="D151" s="139"/>
      <c r="E151" s="139"/>
      <c r="F151" s="138" t="str">
        <f t="shared" si="1"/>
        <v>-</v>
      </c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spans="1:24" ht="24" x14ac:dyDescent="0.2">
      <c r="A152" s="135" t="s">
        <v>2132</v>
      </c>
      <c r="B152" s="75" t="s">
        <v>2872</v>
      </c>
      <c r="C152" s="136" t="s">
        <v>2132</v>
      </c>
      <c r="D152" s="139"/>
      <c r="E152" s="139"/>
      <c r="F152" s="138" t="str">
        <f t="shared" si="1"/>
        <v>-</v>
      </c>
      <c r="G152" s="78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spans="1:24" ht="12.75" customHeight="1" x14ac:dyDescent="0.2">
      <c r="A153" s="135" t="s">
        <v>2133</v>
      </c>
      <c r="B153" s="75" t="s">
        <v>2134</v>
      </c>
      <c r="C153" s="136" t="s">
        <v>2133</v>
      </c>
      <c r="D153" s="139"/>
      <c r="E153" s="139"/>
      <c r="F153" s="138" t="str">
        <f t="shared" si="1"/>
        <v>-</v>
      </c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spans="1:24" ht="24" x14ac:dyDescent="0.2">
      <c r="A154" s="135" t="s">
        <v>2135</v>
      </c>
      <c r="B154" s="141" t="s">
        <v>2873</v>
      </c>
      <c r="C154" s="136" t="s">
        <v>2135</v>
      </c>
      <c r="D154" s="139"/>
      <c r="E154" s="139"/>
      <c r="F154" s="138" t="str">
        <f t="shared" si="1"/>
        <v>-</v>
      </c>
      <c r="G154" s="78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spans="1:24" ht="24" x14ac:dyDescent="0.2">
      <c r="A155" s="135" t="s">
        <v>2136</v>
      </c>
      <c r="B155" s="75" t="s">
        <v>2137</v>
      </c>
      <c r="C155" s="136" t="s">
        <v>2136</v>
      </c>
      <c r="D155" s="139"/>
      <c r="E155" s="139"/>
      <c r="F155" s="138" t="str">
        <f t="shared" si="1"/>
        <v>-</v>
      </c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spans="1:24" ht="24" x14ac:dyDescent="0.2">
      <c r="A156" s="135" t="s">
        <v>2138</v>
      </c>
      <c r="B156" s="75" t="s">
        <v>2874</v>
      </c>
      <c r="C156" s="136" t="s">
        <v>2138</v>
      </c>
      <c r="D156" s="139"/>
      <c r="E156" s="139"/>
      <c r="F156" s="138" t="str">
        <f t="shared" si="1"/>
        <v>-</v>
      </c>
      <c r="G156" s="78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spans="1:24" ht="12" x14ac:dyDescent="0.2">
      <c r="A157" s="135" t="s">
        <v>2139</v>
      </c>
      <c r="B157" s="75" t="s">
        <v>2875</v>
      </c>
      <c r="C157" s="136" t="s">
        <v>2139</v>
      </c>
      <c r="D157" s="139"/>
      <c r="E157" s="139"/>
      <c r="F157" s="138" t="str">
        <f t="shared" si="1"/>
        <v>-</v>
      </c>
      <c r="G157" s="78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spans="1:24" ht="12.75" customHeight="1" x14ac:dyDescent="0.2">
      <c r="A158" s="135" t="s">
        <v>2140</v>
      </c>
      <c r="B158" s="75" t="s">
        <v>2141</v>
      </c>
      <c r="C158" s="136" t="s">
        <v>2140</v>
      </c>
      <c r="D158" s="139"/>
      <c r="E158" s="139"/>
      <c r="F158" s="138" t="str">
        <f t="shared" si="1"/>
        <v>-</v>
      </c>
      <c r="G158" s="113"/>
      <c r="H158" s="14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spans="1:24" ht="24" x14ac:dyDescent="0.2">
      <c r="A159" s="135" t="s">
        <v>2142</v>
      </c>
      <c r="B159" s="79" t="s">
        <v>2143</v>
      </c>
      <c r="C159" s="136" t="s">
        <v>2142</v>
      </c>
      <c r="D159" s="139"/>
      <c r="E159" s="139"/>
      <c r="F159" s="138" t="str">
        <f t="shared" si="1"/>
        <v>-</v>
      </c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spans="1:24" ht="24" x14ac:dyDescent="0.2">
      <c r="A160" s="135" t="s">
        <v>2144</v>
      </c>
      <c r="B160" s="75" t="s">
        <v>2145</v>
      </c>
      <c r="C160" s="136" t="s">
        <v>2144</v>
      </c>
      <c r="D160" s="139"/>
      <c r="E160" s="139"/>
      <c r="F160" s="138" t="str">
        <f t="shared" si="1"/>
        <v>-</v>
      </c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pans="1:24" ht="24" x14ac:dyDescent="0.2">
      <c r="A161" s="135" t="s">
        <v>2146</v>
      </c>
      <c r="B161" s="75" t="s">
        <v>2147</v>
      </c>
      <c r="C161" s="136" t="s">
        <v>2146</v>
      </c>
      <c r="D161" s="139"/>
      <c r="E161" s="139"/>
      <c r="F161" s="138" t="str">
        <f t="shared" si="1"/>
        <v>-</v>
      </c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</row>
    <row r="162" spans="1:24" ht="12.75" customHeight="1" x14ac:dyDescent="0.2">
      <c r="A162" s="135" t="s">
        <v>2148</v>
      </c>
      <c r="B162" s="75" t="s">
        <v>2149</v>
      </c>
      <c r="C162" s="136" t="s">
        <v>2148</v>
      </c>
      <c r="D162" s="139"/>
      <c r="E162" s="139"/>
      <c r="F162" s="138" t="str">
        <f t="shared" si="1"/>
        <v>-</v>
      </c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</row>
    <row r="163" spans="1:24" ht="12.75" customHeight="1" x14ac:dyDescent="0.2">
      <c r="A163" s="135" t="s">
        <v>2150</v>
      </c>
      <c r="B163" s="75" t="s">
        <v>2151</v>
      </c>
      <c r="C163" s="136" t="s">
        <v>2150</v>
      </c>
      <c r="D163" s="139"/>
      <c r="E163" s="139"/>
      <c r="F163" s="138" t="str">
        <f t="shared" si="1"/>
        <v>-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spans="1:24" ht="12.75" customHeight="1" x14ac:dyDescent="0.2">
      <c r="A164" s="135" t="s">
        <v>2152</v>
      </c>
      <c r="B164" s="75" t="s">
        <v>2153</v>
      </c>
      <c r="C164" s="136" t="s">
        <v>2152</v>
      </c>
      <c r="D164" s="137">
        <f t="shared" ref="D164:E164" si="25">SUM(D165:D168)-D169</f>
        <v>0</v>
      </c>
      <c r="E164" s="137">
        <f t="shared" si="25"/>
        <v>0</v>
      </c>
      <c r="F164" s="138" t="str">
        <f t="shared" si="1"/>
        <v>-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spans="1:24" ht="12.75" customHeight="1" x14ac:dyDescent="0.2">
      <c r="A165" s="135" t="s">
        <v>2154</v>
      </c>
      <c r="B165" s="75" t="s">
        <v>2155</v>
      </c>
      <c r="C165" s="136" t="s">
        <v>2154</v>
      </c>
      <c r="D165" s="139"/>
      <c r="E165" s="139"/>
      <c r="F165" s="138" t="str">
        <f t="shared" si="1"/>
        <v>-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spans="1:24" ht="12.75" customHeight="1" x14ac:dyDescent="0.2">
      <c r="A166" s="135" t="s">
        <v>2156</v>
      </c>
      <c r="B166" s="75" t="s">
        <v>2157</v>
      </c>
      <c r="C166" s="136" t="s">
        <v>2156</v>
      </c>
      <c r="D166" s="139"/>
      <c r="E166" s="139"/>
      <c r="F166" s="138" t="str">
        <f t="shared" si="1"/>
        <v>-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pans="1:24" ht="12.75" customHeight="1" x14ac:dyDescent="0.2">
      <c r="A167" s="135" t="s">
        <v>2158</v>
      </c>
      <c r="B167" s="75" t="s">
        <v>2159</v>
      </c>
      <c r="C167" s="136" t="s">
        <v>2158</v>
      </c>
      <c r="D167" s="139"/>
      <c r="E167" s="139"/>
      <c r="F167" s="138" t="str">
        <f t="shared" si="1"/>
        <v>-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</row>
    <row r="168" spans="1:24" ht="12.75" customHeight="1" x14ac:dyDescent="0.2">
      <c r="A168" s="135" t="s">
        <v>2160</v>
      </c>
      <c r="B168" s="75" t="s">
        <v>2161</v>
      </c>
      <c r="C168" s="136" t="s">
        <v>2160</v>
      </c>
      <c r="D168" s="139"/>
      <c r="E168" s="139"/>
      <c r="F168" s="138" t="str">
        <f t="shared" si="1"/>
        <v>-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</row>
    <row r="169" spans="1:24" ht="12.75" customHeight="1" x14ac:dyDescent="0.2">
      <c r="A169" s="135" t="s">
        <v>2162</v>
      </c>
      <c r="B169" s="75" t="s">
        <v>2163</v>
      </c>
      <c r="C169" s="136" t="s">
        <v>2162</v>
      </c>
      <c r="D169" s="139"/>
      <c r="E169" s="139"/>
      <c r="F169" s="138" t="str">
        <f t="shared" si="1"/>
        <v>-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</row>
    <row r="170" spans="1:24" ht="24" x14ac:dyDescent="0.2">
      <c r="A170" s="135" t="s">
        <v>1212</v>
      </c>
      <c r="B170" s="75" t="s">
        <v>2876</v>
      </c>
      <c r="C170" s="136" t="s">
        <v>1212</v>
      </c>
      <c r="D170" s="137">
        <f t="shared" ref="D170:E170" si="26">SUM(D171:D173)</f>
        <v>0</v>
      </c>
      <c r="E170" s="137">
        <f t="shared" si="26"/>
        <v>0</v>
      </c>
      <c r="F170" s="138" t="str">
        <f t="shared" si="1"/>
        <v>-</v>
      </c>
      <c r="G170" s="78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</row>
    <row r="171" spans="1:24" ht="12.75" customHeight="1" x14ac:dyDescent="0.2">
      <c r="A171" s="135" t="s">
        <v>2164</v>
      </c>
      <c r="B171" s="75" t="s">
        <v>2165</v>
      </c>
      <c r="C171" s="136" t="s">
        <v>2164</v>
      </c>
      <c r="D171" s="139"/>
      <c r="E171" s="139"/>
      <c r="F171" s="138" t="str">
        <f t="shared" si="1"/>
        <v>-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</row>
    <row r="172" spans="1:24" ht="12.75" customHeight="1" x14ac:dyDescent="0.2">
      <c r="A172" s="135" t="s">
        <v>2166</v>
      </c>
      <c r="B172" s="75" t="s">
        <v>2167</v>
      </c>
      <c r="C172" s="136" t="s">
        <v>2166</v>
      </c>
      <c r="D172" s="139"/>
      <c r="E172" s="139"/>
      <c r="F172" s="138" t="str">
        <f t="shared" si="1"/>
        <v>-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</row>
    <row r="173" spans="1:24" ht="12.75" customHeight="1" x14ac:dyDescent="0.2">
      <c r="A173" s="135" t="s">
        <v>2168</v>
      </c>
      <c r="B173" s="75" t="s">
        <v>2169</v>
      </c>
      <c r="C173" s="136" t="s">
        <v>2168</v>
      </c>
      <c r="D173" s="139"/>
      <c r="E173" s="139"/>
      <c r="F173" s="138" t="str">
        <f t="shared" si="1"/>
        <v>-</v>
      </c>
      <c r="G173" s="144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</row>
    <row r="174" spans="1:24" s="53" customFormat="1" ht="20.100000000000001" customHeight="1" x14ac:dyDescent="0.2">
      <c r="A174" s="472" t="s">
        <v>2170</v>
      </c>
      <c r="B174" s="473"/>
      <c r="C174" s="66"/>
      <c r="D174" s="67"/>
      <c r="E174" s="67"/>
      <c r="F174" s="68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</row>
    <row r="175" spans="1:24" ht="12.75" customHeight="1" x14ac:dyDescent="0.2">
      <c r="A175" s="135"/>
      <c r="B175" s="75" t="s">
        <v>2171</v>
      </c>
      <c r="C175" s="136" t="s">
        <v>2172</v>
      </c>
      <c r="D175" s="137">
        <f>D176+D250</f>
        <v>0</v>
      </c>
      <c r="E175" s="137">
        <f>E176+E250</f>
        <v>0</v>
      </c>
      <c r="F175" s="138" t="str">
        <f t="shared" si="1"/>
        <v>-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</row>
    <row r="176" spans="1:24" ht="12.75" customHeight="1" x14ac:dyDescent="0.2">
      <c r="A176" s="135" t="s">
        <v>2173</v>
      </c>
      <c r="B176" s="75" t="s">
        <v>2880</v>
      </c>
      <c r="C176" s="136" t="s">
        <v>2173</v>
      </c>
      <c r="D176" s="137">
        <f>D177+D196+D202+D218+D246+D247</f>
        <v>0</v>
      </c>
      <c r="E176" s="137">
        <f>E177+E196+E202+E218+E246+E247</f>
        <v>0</v>
      </c>
      <c r="F176" s="138" t="str">
        <f t="shared" si="1"/>
        <v>-</v>
      </c>
      <c r="G176" s="78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</row>
    <row r="177" spans="1:24" ht="12.75" customHeight="1" x14ac:dyDescent="0.2">
      <c r="A177" s="135" t="s">
        <v>2174</v>
      </c>
      <c r="B177" s="75" t="s">
        <v>2881</v>
      </c>
      <c r="C177" s="136" t="s">
        <v>2174</v>
      </c>
      <c r="D177" s="137">
        <f>SUM(D178:D180)+D184+D185+SUM(D193:D195)</f>
        <v>0</v>
      </c>
      <c r="E177" s="137">
        <f>SUM(E178:E180)+E184+E185+SUM(E193:E195)</f>
        <v>0</v>
      </c>
      <c r="F177" s="138" t="str">
        <f t="shared" si="1"/>
        <v>-</v>
      </c>
      <c r="G177" s="78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spans="1:24" ht="12.75" customHeight="1" x14ac:dyDescent="0.2">
      <c r="A178" s="135" t="s">
        <v>2175</v>
      </c>
      <c r="B178" s="75" t="s">
        <v>2176</v>
      </c>
      <c r="C178" s="136" t="s">
        <v>2175</v>
      </c>
      <c r="D178" s="139"/>
      <c r="E178" s="139"/>
      <c r="F178" s="138" t="str">
        <f t="shared" si="1"/>
        <v>-</v>
      </c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spans="1:24" ht="12.75" customHeight="1" x14ac:dyDescent="0.2">
      <c r="A179" s="135" t="s">
        <v>2177</v>
      </c>
      <c r="B179" s="75" t="s">
        <v>2178</v>
      </c>
      <c r="C179" s="136" t="s">
        <v>2177</v>
      </c>
      <c r="D179" s="139"/>
      <c r="E179" s="139"/>
      <c r="F179" s="138" t="str">
        <f t="shared" si="1"/>
        <v>-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spans="1:24" ht="12.75" customHeight="1" x14ac:dyDescent="0.2">
      <c r="A180" s="135" t="s">
        <v>2179</v>
      </c>
      <c r="B180" s="75" t="s">
        <v>2180</v>
      </c>
      <c r="C180" s="136" t="s">
        <v>2179</v>
      </c>
      <c r="D180" s="137">
        <f t="shared" ref="D180:E180" si="27">SUM(D181:D183)</f>
        <v>0</v>
      </c>
      <c r="E180" s="137">
        <f t="shared" si="27"/>
        <v>0</v>
      </c>
      <c r="F180" s="138" t="str">
        <f t="shared" si="1"/>
        <v>-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spans="1:24" ht="12.75" customHeight="1" x14ac:dyDescent="0.2">
      <c r="A181" s="135" t="s">
        <v>2181</v>
      </c>
      <c r="B181" s="75" t="s">
        <v>2877</v>
      </c>
      <c r="C181" s="136" t="s">
        <v>2181</v>
      </c>
      <c r="D181" s="139"/>
      <c r="E181" s="139"/>
      <c r="F181" s="138" t="str">
        <f t="shared" si="1"/>
        <v>-</v>
      </c>
      <c r="G181" s="78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spans="1:24" ht="12.75" customHeight="1" x14ac:dyDescent="0.2">
      <c r="A182" s="135" t="s">
        <v>2182</v>
      </c>
      <c r="B182" s="75" t="s">
        <v>2183</v>
      </c>
      <c r="C182" s="136" t="s">
        <v>2182</v>
      </c>
      <c r="D182" s="139"/>
      <c r="E182" s="139"/>
      <c r="F182" s="138" t="str">
        <f t="shared" si="1"/>
        <v>-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spans="1:24" ht="12.75" customHeight="1" x14ac:dyDescent="0.2">
      <c r="A183" s="135" t="s">
        <v>2184</v>
      </c>
      <c r="B183" s="75" t="s">
        <v>2185</v>
      </c>
      <c r="C183" s="136" t="s">
        <v>2184</v>
      </c>
      <c r="D183" s="139"/>
      <c r="E183" s="139"/>
      <c r="F183" s="138" t="str">
        <f t="shared" si="1"/>
        <v>-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</row>
    <row r="184" spans="1:24" ht="12.75" customHeight="1" x14ac:dyDescent="0.2">
      <c r="A184" s="135" t="s">
        <v>2186</v>
      </c>
      <c r="B184" s="75" t="s">
        <v>2187</v>
      </c>
      <c r="C184" s="136" t="s">
        <v>2186</v>
      </c>
      <c r="D184" s="139"/>
      <c r="E184" s="139"/>
      <c r="F184" s="138" t="str">
        <f t="shared" si="1"/>
        <v>-</v>
      </c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</row>
    <row r="185" spans="1:24" ht="24" x14ac:dyDescent="0.2">
      <c r="A185" s="135" t="s">
        <v>2188</v>
      </c>
      <c r="B185" s="75" t="s">
        <v>2879</v>
      </c>
      <c r="C185" s="136" t="s">
        <v>2188</v>
      </c>
      <c r="D185" s="137">
        <f>SUM(D186:D192)</f>
        <v>0</v>
      </c>
      <c r="E185" s="137">
        <f>SUM(E186:E192)</f>
        <v>0</v>
      </c>
      <c r="F185" s="138" t="str">
        <f t="shared" si="1"/>
        <v>-</v>
      </c>
      <c r="G185" s="78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</row>
    <row r="186" spans="1:24" ht="12" x14ac:dyDescent="0.2">
      <c r="A186" s="135" t="s">
        <v>2189</v>
      </c>
      <c r="B186" s="75" t="s">
        <v>2190</v>
      </c>
      <c r="C186" s="136" t="s">
        <v>2189</v>
      </c>
      <c r="D186" s="139"/>
      <c r="E186" s="139"/>
      <c r="F186" s="138" t="str">
        <f t="shared" si="1"/>
        <v>-</v>
      </c>
      <c r="G186" s="78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spans="1:24" ht="24" x14ac:dyDescent="0.2">
      <c r="A187" s="135" t="s">
        <v>2191</v>
      </c>
      <c r="B187" s="75" t="s">
        <v>2192</v>
      </c>
      <c r="C187" s="136" t="s">
        <v>2191</v>
      </c>
      <c r="D187" s="139"/>
      <c r="E187" s="139"/>
      <c r="F187" s="138" t="str">
        <f t="shared" si="1"/>
        <v>-</v>
      </c>
      <c r="G187" s="78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spans="1:24" ht="12" x14ac:dyDescent="0.2">
      <c r="A188" s="135" t="s">
        <v>2193</v>
      </c>
      <c r="B188" s="75" t="s">
        <v>2194</v>
      </c>
      <c r="C188" s="136" t="s">
        <v>2193</v>
      </c>
      <c r="D188" s="139"/>
      <c r="E188" s="139"/>
      <c r="F188" s="138" t="str">
        <f t="shared" si="1"/>
        <v>-</v>
      </c>
      <c r="G188" s="78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spans="1:24" ht="12" x14ac:dyDescent="0.2">
      <c r="A189" s="135" t="s">
        <v>2195</v>
      </c>
      <c r="B189" s="75" t="s">
        <v>2196</v>
      </c>
      <c r="C189" s="136" t="s">
        <v>2195</v>
      </c>
      <c r="D189" s="139"/>
      <c r="E189" s="139"/>
      <c r="F189" s="138" t="str">
        <f t="shared" si="1"/>
        <v>-</v>
      </c>
      <c r="G189" s="78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spans="1:24" ht="24" x14ac:dyDescent="0.2">
      <c r="A190" s="135" t="s">
        <v>2197</v>
      </c>
      <c r="B190" s="75" t="s">
        <v>2198</v>
      </c>
      <c r="C190" s="136" t="s">
        <v>2197</v>
      </c>
      <c r="D190" s="139"/>
      <c r="E190" s="139"/>
      <c r="F190" s="138" t="str">
        <f t="shared" si="1"/>
        <v>-</v>
      </c>
      <c r="G190" s="78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spans="1:24" ht="24" x14ac:dyDescent="0.2">
      <c r="A191" s="135" t="s">
        <v>2199</v>
      </c>
      <c r="B191" s="75" t="s">
        <v>2200</v>
      </c>
      <c r="C191" s="136" t="s">
        <v>2199</v>
      </c>
      <c r="D191" s="139"/>
      <c r="E191" s="139"/>
      <c r="F191" s="138" t="str">
        <f t="shared" si="1"/>
        <v>-</v>
      </c>
      <c r="G191" s="78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spans="1:24" ht="12" x14ac:dyDescent="0.2">
      <c r="A192" s="135" t="s">
        <v>2201</v>
      </c>
      <c r="B192" s="75" t="s">
        <v>2202</v>
      </c>
      <c r="C192" s="136" t="s">
        <v>2201</v>
      </c>
      <c r="D192" s="139"/>
      <c r="E192" s="139"/>
      <c r="F192" s="138" t="str">
        <f t="shared" si="1"/>
        <v>-</v>
      </c>
      <c r="G192" s="78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spans="1:24" ht="12.75" customHeight="1" x14ac:dyDescent="0.2">
      <c r="A193" s="135" t="s">
        <v>2203</v>
      </c>
      <c r="B193" s="75" t="s">
        <v>2204</v>
      </c>
      <c r="C193" s="136" t="s">
        <v>2203</v>
      </c>
      <c r="D193" s="139"/>
      <c r="E193" s="139"/>
      <c r="F193" s="138" t="str">
        <f t="shared" si="1"/>
        <v>-</v>
      </c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spans="1:24" ht="12.75" customHeight="1" x14ac:dyDescent="0.2">
      <c r="A194" s="135" t="s">
        <v>2205</v>
      </c>
      <c r="B194" s="75" t="s">
        <v>2748</v>
      </c>
      <c r="C194" s="136" t="s">
        <v>2205</v>
      </c>
      <c r="D194" s="139"/>
      <c r="E194" s="139"/>
      <c r="F194" s="138" t="str">
        <f t="shared" si="1"/>
        <v>-</v>
      </c>
      <c r="G194" s="78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spans="1:24" ht="12.75" customHeight="1" x14ac:dyDescent="0.2">
      <c r="A195" s="135" t="s">
        <v>2206</v>
      </c>
      <c r="B195" s="75" t="s">
        <v>2207</v>
      </c>
      <c r="C195" s="136" t="s">
        <v>2206</v>
      </c>
      <c r="D195" s="139"/>
      <c r="E195" s="139"/>
      <c r="F195" s="138" t="str">
        <f t="shared" si="1"/>
        <v>-</v>
      </c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spans="1:24" ht="12.75" customHeight="1" x14ac:dyDescent="0.2">
      <c r="A196" s="135" t="s">
        <v>2208</v>
      </c>
      <c r="B196" s="75" t="s">
        <v>2878</v>
      </c>
      <c r="C196" s="136" t="s">
        <v>2208</v>
      </c>
      <c r="D196" s="137">
        <f>SUM(D197:D201)</f>
        <v>0</v>
      </c>
      <c r="E196" s="137">
        <f>SUM(E197:E201)</f>
        <v>0</v>
      </c>
      <c r="F196" s="138" t="str">
        <f t="shared" si="1"/>
        <v>-</v>
      </c>
      <c r="G196" s="78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</row>
    <row r="197" spans="1:24" ht="12.75" customHeight="1" x14ac:dyDescent="0.2">
      <c r="A197" s="135" t="s">
        <v>2209</v>
      </c>
      <c r="B197" s="75" t="s">
        <v>2210</v>
      </c>
      <c r="C197" s="136" t="s">
        <v>2209</v>
      </c>
      <c r="D197" s="139"/>
      <c r="E197" s="139"/>
      <c r="F197" s="138" t="str">
        <f t="shared" si="1"/>
        <v>-</v>
      </c>
      <c r="G197" s="78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</row>
    <row r="198" spans="1:24" ht="12.75" customHeight="1" x14ac:dyDescent="0.2">
      <c r="A198" s="135" t="s">
        <v>2211</v>
      </c>
      <c r="B198" s="75" t="s">
        <v>2212</v>
      </c>
      <c r="C198" s="136" t="s">
        <v>2211</v>
      </c>
      <c r="D198" s="139"/>
      <c r="E198" s="139"/>
      <c r="F198" s="138" t="str">
        <f t="shared" si="1"/>
        <v>-</v>
      </c>
      <c r="G198" s="78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</row>
    <row r="199" spans="1:24" ht="12.75" customHeight="1" x14ac:dyDescent="0.2">
      <c r="A199" s="135" t="s">
        <v>2213</v>
      </c>
      <c r="B199" s="75" t="s">
        <v>2214</v>
      </c>
      <c r="C199" s="136" t="s">
        <v>2213</v>
      </c>
      <c r="D199" s="139"/>
      <c r="E199" s="139"/>
      <c r="F199" s="138" t="str">
        <f t="shared" si="1"/>
        <v>-</v>
      </c>
      <c r="G199" s="78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</row>
    <row r="200" spans="1:24" ht="12.75" customHeight="1" x14ac:dyDescent="0.2">
      <c r="A200" s="135" t="s">
        <v>2215</v>
      </c>
      <c r="B200" s="75" t="s">
        <v>2216</v>
      </c>
      <c r="C200" s="136" t="s">
        <v>2215</v>
      </c>
      <c r="D200" s="139"/>
      <c r="E200" s="139"/>
      <c r="F200" s="138" t="str">
        <f t="shared" si="1"/>
        <v>-</v>
      </c>
      <c r="G200" s="78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</row>
    <row r="201" spans="1:24" ht="12.75" customHeight="1" x14ac:dyDescent="0.2">
      <c r="A201" s="135" t="s">
        <v>2217</v>
      </c>
      <c r="B201" s="75" t="s">
        <v>2218</v>
      </c>
      <c r="C201" s="136" t="s">
        <v>2217</v>
      </c>
      <c r="D201" s="139"/>
      <c r="E201" s="139"/>
      <c r="F201" s="138" t="str">
        <f t="shared" si="1"/>
        <v>-</v>
      </c>
      <c r="G201" s="78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</row>
    <row r="202" spans="1:24" ht="24" x14ac:dyDescent="0.2">
      <c r="A202" s="135" t="s">
        <v>2219</v>
      </c>
      <c r="B202" s="75" t="s">
        <v>2882</v>
      </c>
      <c r="C202" s="136" t="s">
        <v>2219</v>
      </c>
      <c r="D202" s="137">
        <f t="shared" ref="D202:E202" si="28">D203+D210-D217</f>
        <v>0</v>
      </c>
      <c r="E202" s="137">
        <f t="shared" si="28"/>
        <v>0</v>
      </c>
      <c r="F202" s="138" t="str">
        <f t="shared" si="1"/>
        <v>-</v>
      </c>
      <c r="G202" s="78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</row>
    <row r="203" spans="1:24" ht="24" x14ac:dyDescent="0.2">
      <c r="A203" s="135"/>
      <c r="B203" s="75" t="s">
        <v>2883</v>
      </c>
      <c r="C203" s="136" t="s">
        <v>2220</v>
      </c>
      <c r="D203" s="137">
        <f t="shared" ref="D203:E203" si="29">SUM(D204:D209)</f>
        <v>0</v>
      </c>
      <c r="E203" s="137">
        <f t="shared" si="29"/>
        <v>0</v>
      </c>
      <c r="F203" s="138" t="str">
        <f t="shared" si="1"/>
        <v>-</v>
      </c>
      <c r="G203" s="78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</row>
    <row r="204" spans="1:24" ht="12.75" customHeight="1" x14ac:dyDescent="0.2">
      <c r="A204" s="135" t="s">
        <v>2221</v>
      </c>
      <c r="B204" s="75" t="s">
        <v>2222</v>
      </c>
      <c r="C204" s="136" t="s">
        <v>2221</v>
      </c>
      <c r="D204" s="139"/>
      <c r="E204" s="139"/>
      <c r="F204" s="138" t="str">
        <f t="shared" si="1"/>
        <v>-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</row>
    <row r="205" spans="1:24" ht="12.75" customHeight="1" x14ac:dyDescent="0.2">
      <c r="A205" s="135" t="s">
        <v>2223</v>
      </c>
      <c r="B205" s="75" t="s">
        <v>2224</v>
      </c>
      <c r="C205" s="136" t="s">
        <v>2223</v>
      </c>
      <c r="D205" s="139"/>
      <c r="E205" s="139"/>
      <c r="F205" s="138" t="str">
        <f t="shared" si="1"/>
        <v>-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</row>
    <row r="206" spans="1:24" ht="12.75" customHeight="1" x14ac:dyDescent="0.2">
      <c r="A206" s="135" t="s">
        <v>2225</v>
      </c>
      <c r="B206" s="75" t="s">
        <v>2226</v>
      </c>
      <c r="C206" s="136" t="s">
        <v>2225</v>
      </c>
      <c r="D206" s="139"/>
      <c r="E206" s="139"/>
      <c r="F206" s="138" t="str">
        <f t="shared" si="1"/>
        <v>-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</row>
    <row r="207" spans="1:24" ht="12.75" customHeight="1" x14ac:dyDescent="0.2">
      <c r="A207" s="135" t="s">
        <v>2227</v>
      </c>
      <c r="B207" s="75" t="s">
        <v>2228</v>
      </c>
      <c r="C207" s="136" t="s">
        <v>2227</v>
      </c>
      <c r="D207" s="139"/>
      <c r="E207" s="139"/>
      <c r="F207" s="138" t="str">
        <f t="shared" si="1"/>
        <v>-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spans="1:24" ht="12.75" customHeight="1" x14ac:dyDescent="0.2">
      <c r="A208" s="135" t="s">
        <v>2229</v>
      </c>
      <c r="B208" s="75" t="s">
        <v>2230</v>
      </c>
      <c r="C208" s="136" t="s">
        <v>2229</v>
      </c>
      <c r="D208" s="139"/>
      <c r="E208" s="139"/>
      <c r="F208" s="138" t="str">
        <f t="shared" si="1"/>
        <v>-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spans="1:24" ht="12.75" customHeight="1" x14ac:dyDescent="0.2">
      <c r="A209" s="135" t="s">
        <v>2231</v>
      </c>
      <c r="B209" s="75" t="s">
        <v>2232</v>
      </c>
      <c r="C209" s="136" t="s">
        <v>2231</v>
      </c>
      <c r="D209" s="139"/>
      <c r="E209" s="139"/>
      <c r="F209" s="138" t="str">
        <f t="shared" si="1"/>
        <v>-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spans="1:24" ht="24" x14ac:dyDescent="0.2">
      <c r="A210" s="135"/>
      <c r="B210" s="75" t="s">
        <v>2884</v>
      </c>
      <c r="C210" s="136" t="s">
        <v>2233</v>
      </c>
      <c r="D210" s="137">
        <f t="shared" ref="D210:E210" si="30">SUM(D211:D216)</f>
        <v>0</v>
      </c>
      <c r="E210" s="137">
        <f t="shared" si="30"/>
        <v>0</v>
      </c>
      <c r="F210" s="138" t="str">
        <f t="shared" si="1"/>
        <v>-</v>
      </c>
      <c r="G210" s="78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spans="1:24" ht="12.75" customHeight="1" x14ac:dyDescent="0.2">
      <c r="A211" s="135" t="s">
        <v>2234</v>
      </c>
      <c r="B211" s="75" t="s">
        <v>2222</v>
      </c>
      <c r="C211" s="136" t="s">
        <v>2234</v>
      </c>
      <c r="D211" s="139"/>
      <c r="E211" s="139"/>
      <c r="F211" s="138" t="str">
        <f t="shared" si="1"/>
        <v>-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</row>
    <row r="212" spans="1:24" ht="12.75" customHeight="1" x14ac:dyDescent="0.2">
      <c r="A212" s="135" t="s">
        <v>2235</v>
      </c>
      <c r="B212" s="75" t="s">
        <v>2224</v>
      </c>
      <c r="C212" s="136" t="s">
        <v>2235</v>
      </c>
      <c r="D212" s="139"/>
      <c r="E212" s="139"/>
      <c r="F212" s="138" t="str">
        <f t="shared" si="1"/>
        <v>-</v>
      </c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</row>
    <row r="213" spans="1:24" ht="12.75" customHeight="1" x14ac:dyDescent="0.2">
      <c r="A213" s="135" t="s">
        <v>2236</v>
      </c>
      <c r="B213" s="75" t="s">
        <v>2226</v>
      </c>
      <c r="C213" s="136" t="s">
        <v>2236</v>
      </c>
      <c r="D213" s="139"/>
      <c r="E213" s="139"/>
      <c r="F213" s="138" t="str">
        <f t="shared" si="1"/>
        <v>-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</row>
    <row r="214" spans="1:24" ht="12.75" customHeight="1" x14ac:dyDescent="0.2">
      <c r="A214" s="135" t="s">
        <v>2237</v>
      </c>
      <c r="B214" s="75" t="s">
        <v>2228</v>
      </c>
      <c r="C214" s="136" t="s">
        <v>2237</v>
      </c>
      <c r="D214" s="139"/>
      <c r="E214" s="139"/>
      <c r="F214" s="138" t="str">
        <f t="shared" si="1"/>
        <v>-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</row>
    <row r="215" spans="1:24" ht="12.75" customHeight="1" x14ac:dyDescent="0.2">
      <c r="A215" s="135" t="s">
        <v>2238</v>
      </c>
      <c r="B215" s="75" t="s">
        <v>2230</v>
      </c>
      <c r="C215" s="136" t="s">
        <v>2238</v>
      </c>
      <c r="D215" s="139"/>
      <c r="E215" s="139"/>
      <c r="F215" s="138" t="str">
        <f t="shared" si="1"/>
        <v>-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</row>
    <row r="216" spans="1:24" ht="12.75" customHeight="1" x14ac:dyDescent="0.2">
      <c r="A216" s="135" t="s">
        <v>2239</v>
      </c>
      <c r="B216" s="75" t="s">
        <v>2232</v>
      </c>
      <c r="C216" s="136" t="s">
        <v>2239</v>
      </c>
      <c r="D216" s="139"/>
      <c r="E216" s="139"/>
      <c r="F216" s="138" t="str">
        <f t="shared" si="1"/>
        <v>-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</row>
    <row r="217" spans="1:24" ht="12.75" customHeight="1" x14ac:dyDescent="0.2">
      <c r="A217" s="135" t="s">
        <v>2240</v>
      </c>
      <c r="B217" s="75" t="s">
        <v>2241</v>
      </c>
      <c r="C217" s="136" t="s">
        <v>2240</v>
      </c>
      <c r="D217" s="139"/>
      <c r="E217" s="139"/>
      <c r="F217" s="138" t="str">
        <f t="shared" si="1"/>
        <v>-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</row>
    <row r="218" spans="1:24" ht="12.75" customHeight="1" x14ac:dyDescent="0.2">
      <c r="A218" s="135" t="s">
        <v>2242</v>
      </c>
      <c r="B218" s="75" t="s">
        <v>2243</v>
      </c>
      <c r="C218" s="136" t="s">
        <v>2242</v>
      </c>
      <c r="D218" s="137">
        <f t="shared" ref="D218:E218" si="31">D219+D236</f>
        <v>0</v>
      </c>
      <c r="E218" s="137">
        <f t="shared" si="31"/>
        <v>0</v>
      </c>
      <c r="F218" s="138" t="str">
        <f t="shared" si="1"/>
        <v>-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</row>
    <row r="219" spans="1:24" ht="36" x14ac:dyDescent="0.2">
      <c r="A219" s="135"/>
      <c r="B219" s="75" t="s">
        <v>2244</v>
      </c>
      <c r="C219" s="136" t="s">
        <v>2245</v>
      </c>
      <c r="D219" s="137">
        <f t="shared" ref="D219:E219" si="32">SUM(D220:D235)</f>
        <v>0</v>
      </c>
      <c r="E219" s="137">
        <f t="shared" si="32"/>
        <v>0</v>
      </c>
      <c r="F219" s="138" t="str">
        <f t="shared" si="1"/>
        <v>-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</row>
    <row r="220" spans="1:24" ht="12.75" customHeight="1" x14ac:dyDescent="0.2">
      <c r="A220" s="135" t="s">
        <v>2246</v>
      </c>
      <c r="B220" s="75" t="s">
        <v>2247</v>
      </c>
      <c r="C220" s="136" t="s">
        <v>2246</v>
      </c>
      <c r="D220" s="139"/>
      <c r="E220" s="139"/>
      <c r="F220" s="138" t="str">
        <f t="shared" si="1"/>
        <v>-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</row>
    <row r="221" spans="1:24" ht="12.75" customHeight="1" x14ac:dyDescent="0.2">
      <c r="A221" s="135" t="s">
        <v>2248</v>
      </c>
      <c r="B221" s="75" t="s">
        <v>2249</v>
      </c>
      <c r="C221" s="136" t="s">
        <v>2248</v>
      </c>
      <c r="D221" s="139"/>
      <c r="E221" s="139"/>
      <c r="F221" s="138" t="str">
        <f t="shared" si="1"/>
        <v>-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spans="1:24" ht="12.75" customHeight="1" x14ac:dyDescent="0.2">
      <c r="A222" s="135" t="s">
        <v>2250</v>
      </c>
      <c r="B222" s="75" t="s">
        <v>2251</v>
      </c>
      <c r="C222" s="136" t="s">
        <v>2250</v>
      </c>
      <c r="D222" s="139"/>
      <c r="E222" s="139"/>
      <c r="F222" s="138" t="str">
        <f t="shared" si="1"/>
        <v>-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</row>
    <row r="223" spans="1:24" ht="12.75" customHeight="1" x14ac:dyDescent="0.2">
      <c r="A223" s="135" t="s">
        <v>2252</v>
      </c>
      <c r="B223" s="75" t="s">
        <v>2253</v>
      </c>
      <c r="C223" s="136" t="s">
        <v>2252</v>
      </c>
      <c r="D223" s="139"/>
      <c r="E223" s="139"/>
      <c r="F223" s="138" t="str">
        <f t="shared" si="1"/>
        <v>-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</row>
    <row r="224" spans="1:24" ht="12.75" customHeight="1" x14ac:dyDescent="0.2">
      <c r="A224" s="135" t="s">
        <v>2254</v>
      </c>
      <c r="B224" s="75" t="s">
        <v>2255</v>
      </c>
      <c r="C224" s="136" t="s">
        <v>2254</v>
      </c>
      <c r="D224" s="139"/>
      <c r="E224" s="139"/>
      <c r="F224" s="138" t="str">
        <f t="shared" si="1"/>
        <v>-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spans="1:24" ht="12.75" customHeight="1" x14ac:dyDescent="0.2">
      <c r="A225" s="135" t="s">
        <v>2256</v>
      </c>
      <c r="B225" s="75" t="s">
        <v>2257</v>
      </c>
      <c r="C225" s="136" t="s">
        <v>2256</v>
      </c>
      <c r="D225" s="139"/>
      <c r="E225" s="139"/>
      <c r="F225" s="138" t="str">
        <f t="shared" si="1"/>
        <v>-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</row>
    <row r="226" spans="1:24" ht="24" x14ac:dyDescent="0.2">
      <c r="A226" s="135" t="s">
        <v>2258</v>
      </c>
      <c r="B226" s="75" t="s">
        <v>2259</v>
      </c>
      <c r="C226" s="136" t="s">
        <v>2258</v>
      </c>
      <c r="D226" s="139"/>
      <c r="E226" s="139"/>
      <c r="F226" s="138" t="str">
        <f t="shared" si="1"/>
        <v>-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</row>
    <row r="227" spans="1:24" ht="12.75" customHeight="1" x14ac:dyDescent="0.2">
      <c r="A227" s="135" t="s">
        <v>2260</v>
      </c>
      <c r="B227" s="75" t="s">
        <v>2261</v>
      </c>
      <c r="C227" s="136" t="s">
        <v>2260</v>
      </c>
      <c r="D227" s="139"/>
      <c r="E227" s="139"/>
      <c r="F227" s="138" t="str">
        <f t="shared" si="1"/>
        <v>-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</row>
    <row r="228" spans="1:24" ht="12.75" customHeight="1" x14ac:dyDescent="0.2">
      <c r="A228" s="135" t="s">
        <v>2262</v>
      </c>
      <c r="B228" s="75" t="s">
        <v>2263</v>
      </c>
      <c r="C228" s="136" t="s">
        <v>2262</v>
      </c>
      <c r="D228" s="139"/>
      <c r="E228" s="139"/>
      <c r="F228" s="138" t="str">
        <f t="shared" si="1"/>
        <v>-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spans="1:24" ht="12.75" customHeight="1" x14ac:dyDescent="0.2">
      <c r="A229" s="135" t="s">
        <v>2264</v>
      </c>
      <c r="B229" s="75" t="s">
        <v>2265</v>
      </c>
      <c r="C229" s="136" t="s">
        <v>2264</v>
      </c>
      <c r="D229" s="139"/>
      <c r="E229" s="139"/>
      <c r="F229" s="138" t="str">
        <f t="shared" si="1"/>
        <v>-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</row>
    <row r="230" spans="1:24" ht="12.75" customHeight="1" x14ac:dyDescent="0.2">
      <c r="A230" s="135" t="s">
        <v>2266</v>
      </c>
      <c r="B230" s="75" t="s">
        <v>2267</v>
      </c>
      <c r="C230" s="136" t="s">
        <v>2266</v>
      </c>
      <c r="D230" s="139"/>
      <c r="E230" s="139"/>
      <c r="F230" s="138" t="str">
        <f t="shared" si="1"/>
        <v>-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</row>
    <row r="231" spans="1:24" ht="12.75" customHeight="1" x14ac:dyDescent="0.2">
      <c r="A231" s="135" t="s">
        <v>2268</v>
      </c>
      <c r="B231" s="75" t="s">
        <v>2269</v>
      </c>
      <c r="C231" s="136" t="s">
        <v>2268</v>
      </c>
      <c r="D231" s="139"/>
      <c r="E231" s="139"/>
      <c r="F231" s="138" t="str">
        <f t="shared" si="1"/>
        <v>-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</row>
    <row r="232" spans="1:24" ht="12.75" customHeight="1" x14ac:dyDescent="0.2">
      <c r="A232" s="135" t="s">
        <v>2270</v>
      </c>
      <c r="B232" s="75" t="s">
        <v>2271</v>
      </c>
      <c r="C232" s="136" t="s">
        <v>2270</v>
      </c>
      <c r="D232" s="139"/>
      <c r="E232" s="139"/>
      <c r="F232" s="138" t="str">
        <f t="shared" si="1"/>
        <v>-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</row>
    <row r="233" spans="1:24" ht="12.75" customHeight="1" x14ac:dyDescent="0.2">
      <c r="A233" s="135" t="s">
        <v>2272</v>
      </c>
      <c r="B233" s="75" t="s">
        <v>2273</v>
      </c>
      <c r="C233" s="136" t="s">
        <v>2272</v>
      </c>
      <c r="D233" s="139"/>
      <c r="E233" s="139"/>
      <c r="F233" s="138" t="str">
        <f t="shared" si="1"/>
        <v>-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</row>
    <row r="234" spans="1:24" ht="24" x14ac:dyDescent="0.2">
      <c r="A234" s="135" t="s">
        <v>2274</v>
      </c>
      <c r="B234" s="75" t="s">
        <v>2275</v>
      </c>
      <c r="C234" s="136" t="s">
        <v>2274</v>
      </c>
      <c r="D234" s="139"/>
      <c r="E234" s="139"/>
      <c r="F234" s="138" t="str">
        <f t="shared" si="1"/>
        <v>-</v>
      </c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</row>
    <row r="235" spans="1:24" ht="12" x14ac:dyDescent="0.2">
      <c r="A235" s="135" t="s">
        <v>2276</v>
      </c>
      <c r="B235" s="79" t="s">
        <v>2885</v>
      </c>
      <c r="C235" s="136" t="s">
        <v>2276</v>
      </c>
      <c r="D235" s="139"/>
      <c r="E235" s="139"/>
      <c r="F235" s="138" t="str">
        <f t="shared" si="1"/>
        <v>-</v>
      </c>
      <c r="G235" s="78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spans="1:24" ht="24" x14ac:dyDescent="0.2">
      <c r="A236" s="135"/>
      <c r="B236" s="75" t="s">
        <v>2277</v>
      </c>
      <c r="C236" s="136" t="s">
        <v>2278</v>
      </c>
      <c r="D236" s="137">
        <f t="shared" ref="D236:E236" si="33">SUM(D237:D245)</f>
        <v>0</v>
      </c>
      <c r="E236" s="137">
        <f t="shared" si="33"/>
        <v>0</v>
      </c>
      <c r="F236" s="138" t="str">
        <f t="shared" si="1"/>
        <v>-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</row>
    <row r="237" spans="1:24" ht="12.75" customHeight="1" x14ac:dyDescent="0.2">
      <c r="A237" s="135" t="s">
        <v>2279</v>
      </c>
      <c r="B237" s="75" t="s">
        <v>2280</v>
      </c>
      <c r="C237" s="136" t="s">
        <v>2279</v>
      </c>
      <c r="D237" s="139"/>
      <c r="E237" s="139"/>
      <c r="F237" s="138" t="str">
        <f t="shared" si="1"/>
        <v>-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</row>
    <row r="238" spans="1:24" ht="12.75" customHeight="1" x14ac:dyDescent="0.2">
      <c r="A238" s="135" t="s">
        <v>2281</v>
      </c>
      <c r="B238" s="75" t="s">
        <v>2282</v>
      </c>
      <c r="C238" s="136" t="s">
        <v>2281</v>
      </c>
      <c r="D238" s="139"/>
      <c r="E238" s="139"/>
      <c r="F238" s="138" t="str">
        <f t="shared" si="1"/>
        <v>-</v>
      </c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</row>
    <row r="239" spans="1:24" ht="12.75" customHeight="1" x14ac:dyDescent="0.2">
      <c r="A239" s="135">
        <v>2615</v>
      </c>
      <c r="B239" s="75" t="s">
        <v>2283</v>
      </c>
      <c r="C239" s="136" t="s">
        <v>2284</v>
      </c>
      <c r="D239" s="139"/>
      <c r="E239" s="139"/>
      <c r="F239" s="138" t="str">
        <f t="shared" si="1"/>
        <v>-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</row>
    <row r="240" spans="1:24" ht="12.75" customHeight="1" x14ac:dyDescent="0.2">
      <c r="A240" s="135">
        <v>2616</v>
      </c>
      <c r="B240" s="75" t="s">
        <v>2285</v>
      </c>
      <c r="C240" s="136" t="s">
        <v>2286</v>
      </c>
      <c r="D240" s="139"/>
      <c r="E240" s="139"/>
      <c r="F240" s="138" t="str">
        <f t="shared" si="1"/>
        <v>-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</row>
    <row r="241" spans="1:24" ht="12.75" customHeight="1" x14ac:dyDescent="0.2">
      <c r="A241" s="135">
        <v>2646</v>
      </c>
      <c r="B241" s="75" t="s">
        <v>2287</v>
      </c>
      <c r="C241" s="136" t="s">
        <v>2288</v>
      </c>
      <c r="D241" s="139"/>
      <c r="E241" s="139"/>
      <c r="F241" s="138" t="str">
        <f t="shared" si="1"/>
        <v>-</v>
      </c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</row>
    <row r="242" spans="1:24" ht="12.75" customHeight="1" x14ac:dyDescent="0.2">
      <c r="A242" s="135">
        <v>2647</v>
      </c>
      <c r="B242" s="75" t="s">
        <v>2289</v>
      </c>
      <c r="C242" s="136" t="s">
        <v>2290</v>
      </c>
      <c r="D242" s="139"/>
      <c r="E242" s="139"/>
      <c r="F242" s="138" t="str">
        <f t="shared" si="1"/>
        <v>-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</row>
    <row r="243" spans="1:24" ht="12.75" customHeight="1" x14ac:dyDescent="0.2">
      <c r="A243" s="135">
        <v>2648</v>
      </c>
      <c r="B243" s="75" t="s">
        <v>2291</v>
      </c>
      <c r="C243" s="136" t="s">
        <v>2292</v>
      </c>
      <c r="D243" s="139"/>
      <c r="E243" s="139"/>
      <c r="F243" s="138" t="str">
        <f t="shared" si="1"/>
        <v>-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</row>
    <row r="244" spans="1:24" ht="12.75" customHeight="1" x14ac:dyDescent="0.2">
      <c r="A244" s="135">
        <v>2655</v>
      </c>
      <c r="B244" s="75" t="s">
        <v>2293</v>
      </c>
      <c r="C244" s="136" t="s">
        <v>2294</v>
      </c>
      <c r="D244" s="139"/>
      <c r="E244" s="139"/>
      <c r="F244" s="138" t="str">
        <f t="shared" si="1"/>
        <v>-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</row>
    <row r="245" spans="1:24" ht="12.75" customHeight="1" x14ac:dyDescent="0.2">
      <c r="A245" s="135">
        <v>2656</v>
      </c>
      <c r="B245" s="75" t="s">
        <v>2295</v>
      </c>
      <c r="C245" s="136" t="s">
        <v>2296</v>
      </c>
      <c r="D245" s="139"/>
      <c r="E245" s="139"/>
      <c r="F245" s="138" t="str">
        <f t="shared" si="1"/>
        <v>-</v>
      </c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</row>
    <row r="246" spans="1:24" ht="12.75" customHeight="1" x14ac:dyDescent="0.2">
      <c r="A246" s="135" t="s">
        <v>2297</v>
      </c>
      <c r="B246" s="75" t="s">
        <v>2298</v>
      </c>
      <c r="C246" s="136" t="s">
        <v>2297</v>
      </c>
      <c r="D246" s="139"/>
      <c r="E246" s="139"/>
      <c r="F246" s="138" t="str">
        <f t="shared" si="1"/>
        <v>-</v>
      </c>
      <c r="G246" s="78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</row>
    <row r="247" spans="1:24" ht="24" x14ac:dyDescent="0.2">
      <c r="A247" s="135" t="s">
        <v>2299</v>
      </c>
      <c r="B247" s="75" t="s">
        <v>2886</v>
      </c>
      <c r="C247" s="136" t="s">
        <v>2299</v>
      </c>
      <c r="D247" s="137">
        <f t="shared" ref="D247:E247" si="34">SUM(D248:D249)</f>
        <v>0</v>
      </c>
      <c r="E247" s="137">
        <f t="shared" si="34"/>
        <v>0</v>
      </c>
      <c r="F247" s="138" t="str">
        <f t="shared" si="1"/>
        <v>-</v>
      </c>
      <c r="G247" s="78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</row>
    <row r="248" spans="1:24" ht="12.75" customHeight="1" x14ac:dyDescent="0.2">
      <c r="A248" s="135" t="s">
        <v>2300</v>
      </c>
      <c r="B248" s="75" t="s">
        <v>2301</v>
      </c>
      <c r="C248" s="136" t="s">
        <v>2300</v>
      </c>
      <c r="D248" s="139"/>
      <c r="E248" s="139"/>
      <c r="F248" s="138" t="str">
        <f t="shared" si="1"/>
        <v>-</v>
      </c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</row>
    <row r="249" spans="1:24" ht="12.75" customHeight="1" x14ac:dyDescent="0.2">
      <c r="A249" s="135" t="s">
        <v>2302</v>
      </c>
      <c r="B249" s="75" t="s">
        <v>2303</v>
      </c>
      <c r="C249" s="136" t="s">
        <v>2302</v>
      </c>
      <c r="D249" s="139"/>
      <c r="E249" s="139"/>
      <c r="F249" s="138" t="str">
        <f t="shared" si="1"/>
        <v>-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spans="1:24" ht="12.75" customHeight="1" x14ac:dyDescent="0.2">
      <c r="A250" s="135" t="s">
        <v>2304</v>
      </c>
      <c r="B250" s="75" t="s">
        <v>2887</v>
      </c>
      <c r="C250" s="136" t="s">
        <v>2304</v>
      </c>
      <c r="D250" s="137">
        <f>+D251+D254-D263+D273+D290</f>
        <v>0</v>
      </c>
      <c r="E250" s="137">
        <f>+E251+E254-E263+E273+E290</f>
        <v>0</v>
      </c>
      <c r="F250" s="138" t="str">
        <f t="shared" si="1"/>
        <v>-</v>
      </c>
      <c r="G250" s="78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</row>
    <row r="251" spans="1:24" ht="12.75" customHeight="1" x14ac:dyDescent="0.2">
      <c r="A251" s="135" t="s">
        <v>2305</v>
      </c>
      <c r="B251" s="75" t="s">
        <v>2306</v>
      </c>
      <c r="C251" s="136" t="s">
        <v>2305</v>
      </c>
      <c r="D251" s="137">
        <f>D252-D253</f>
        <v>0</v>
      </c>
      <c r="E251" s="137">
        <f>E252-E253</f>
        <v>0</v>
      </c>
      <c r="F251" s="138" t="str">
        <f t="shared" si="1"/>
        <v>-</v>
      </c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</row>
    <row r="252" spans="1:24" ht="12.75" customHeight="1" x14ac:dyDescent="0.2">
      <c r="A252" s="135" t="s">
        <v>2307</v>
      </c>
      <c r="B252" s="75" t="s">
        <v>2888</v>
      </c>
      <c r="C252" s="136" t="s">
        <v>2307</v>
      </c>
      <c r="D252" s="137"/>
      <c r="E252" s="137"/>
      <c r="F252" s="138" t="str">
        <f t="shared" si="1"/>
        <v>-</v>
      </c>
      <c r="G252" s="78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</row>
    <row r="253" spans="1:24" ht="12.75" customHeight="1" x14ac:dyDescent="0.2">
      <c r="A253" s="135" t="s">
        <v>2308</v>
      </c>
      <c r="B253" s="75" t="s">
        <v>2889</v>
      </c>
      <c r="C253" s="136" t="s">
        <v>2308</v>
      </c>
      <c r="D253" s="137"/>
      <c r="E253" s="137"/>
      <c r="F253" s="138" t="str">
        <f t="shared" si="1"/>
        <v>-</v>
      </c>
      <c r="G253" s="78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</row>
    <row r="254" spans="1:24" ht="12.75" customHeight="1" x14ac:dyDescent="0.2">
      <c r="A254" s="135" t="s">
        <v>2309</v>
      </c>
      <c r="B254" s="141" t="s">
        <v>2914</v>
      </c>
      <c r="C254" s="136" t="s">
        <v>2309</v>
      </c>
      <c r="D254" s="137">
        <f>D255-D259</f>
        <v>0</v>
      </c>
      <c r="E254" s="137">
        <f>E255-E259</f>
        <v>0</v>
      </c>
      <c r="F254" s="138" t="str">
        <f t="shared" si="1"/>
        <v>-</v>
      </c>
      <c r="G254" s="78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</row>
    <row r="255" spans="1:24" ht="12.75" customHeight="1" x14ac:dyDescent="0.2">
      <c r="A255" s="135" t="s">
        <v>2310</v>
      </c>
      <c r="B255" s="75" t="s">
        <v>2890</v>
      </c>
      <c r="C255" s="136" t="s">
        <v>2310</v>
      </c>
      <c r="D255" s="137">
        <f>SUM(D256:D258)</f>
        <v>0</v>
      </c>
      <c r="E255" s="137">
        <f>SUM(E256:E258)</f>
        <v>0</v>
      </c>
      <c r="F255" s="138" t="str">
        <f t="shared" ref="F255:F297" si="35">IF(D255&gt;0,IF(E255/D255&gt;=100,"&gt;&gt;100",E255/D255*100),"-")</f>
        <v>-</v>
      </c>
      <c r="G255" s="78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</row>
    <row r="256" spans="1:24" ht="12.75" customHeight="1" x14ac:dyDescent="0.2">
      <c r="A256" s="135" t="s">
        <v>579</v>
      </c>
      <c r="B256" s="75" t="s">
        <v>2311</v>
      </c>
      <c r="C256" s="136" t="s">
        <v>579</v>
      </c>
      <c r="D256" s="139"/>
      <c r="E256" s="139"/>
      <c r="F256" s="138" t="str">
        <f t="shared" si="35"/>
        <v>-</v>
      </c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</row>
    <row r="257" spans="1:24" ht="12.75" customHeight="1" x14ac:dyDescent="0.2">
      <c r="A257" s="135" t="s">
        <v>777</v>
      </c>
      <c r="B257" s="75" t="s">
        <v>2312</v>
      </c>
      <c r="C257" s="136" t="s">
        <v>777</v>
      </c>
      <c r="D257" s="139"/>
      <c r="E257" s="139"/>
      <c r="F257" s="138" t="str">
        <f t="shared" si="35"/>
        <v>-</v>
      </c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</row>
    <row r="258" spans="1:24" ht="12.75" customHeight="1" x14ac:dyDescent="0.2">
      <c r="A258" s="135" t="s">
        <v>1193</v>
      </c>
      <c r="B258" s="75" t="s">
        <v>2313</v>
      </c>
      <c r="C258" s="136" t="s">
        <v>1193</v>
      </c>
      <c r="D258" s="139"/>
      <c r="E258" s="139"/>
      <c r="F258" s="138" t="str">
        <f t="shared" si="35"/>
        <v>-</v>
      </c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</row>
    <row r="259" spans="1:24" ht="12.75" customHeight="1" x14ac:dyDescent="0.2">
      <c r="A259" s="135" t="s">
        <v>2314</v>
      </c>
      <c r="B259" s="75" t="s">
        <v>2891</v>
      </c>
      <c r="C259" s="136" t="s">
        <v>2314</v>
      </c>
      <c r="D259" s="137">
        <f>SUM(D260:D262)</f>
        <v>0</v>
      </c>
      <c r="E259" s="137">
        <f>SUM(E260:E262)</f>
        <v>0</v>
      </c>
      <c r="F259" s="138" t="str">
        <f t="shared" si="35"/>
        <v>-</v>
      </c>
      <c r="G259" s="78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</row>
    <row r="260" spans="1:24" ht="12.75" customHeight="1" x14ac:dyDescent="0.2">
      <c r="A260" s="135" t="s">
        <v>581</v>
      </c>
      <c r="B260" s="75" t="s">
        <v>2315</v>
      </c>
      <c r="C260" s="136" t="s">
        <v>581</v>
      </c>
      <c r="D260" s="139"/>
      <c r="E260" s="139"/>
      <c r="F260" s="138" t="str">
        <f t="shared" si="35"/>
        <v>-</v>
      </c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</row>
    <row r="261" spans="1:24" ht="12.75" customHeight="1" x14ac:dyDescent="0.2">
      <c r="A261" s="135" t="s">
        <v>779</v>
      </c>
      <c r="B261" s="75" t="s">
        <v>2316</v>
      </c>
      <c r="C261" s="136" t="s">
        <v>779</v>
      </c>
      <c r="D261" s="139"/>
      <c r="E261" s="139"/>
      <c r="F261" s="138" t="str">
        <f t="shared" si="35"/>
        <v>-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</row>
    <row r="262" spans="1:24" ht="12.75" customHeight="1" x14ac:dyDescent="0.2">
      <c r="A262" s="135" t="s">
        <v>1195</v>
      </c>
      <c r="B262" s="75" t="s">
        <v>2317</v>
      </c>
      <c r="C262" s="136" t="s">
        <v>1195</v>
      </c>
      <c r="D262" s="139"/>
      <c r="E262" s="139"/>
      <c r="F262" s="138" t="str">
        <f t="shared" si="35"/>
        <v>-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</row>
    <row r="263" spans="1:24" ht="12.75" customHeight="1" x14ac:dyDescent="0.2">
      <c r="A263" s="135" t="s">
        <v>2318</v>
      </c>
      <c r="B263" s="75" t="s">
        <v>2892</v>
      </c>
      <c r="C263" s="136" t="s">
        <v>2318</v>
      </c>
      <c r="D263" s="137">
        <f>SUM(D264:D272)</f>
        <v>0</v>
      </c>
      <c r="E263" s="137">
        <f>SUM(E264:E272)</f>
        <v>0</v>
      </c>
      <c r="F263" s="138" t="str">
        <f t="shared" si="35"/>
        <v>-</v>
      </c>
      <c r="G263" s="78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</row>
    <row r="264" spans="1:24" ht="12.75" customHeight="1" x14ac:dyDescent="0.2">
      <c r="A264" s="135" t="s">
        <v>2319</v>
      </c>
      <c r="B264" s="75" t="s">
        <v>2320</v>
      </c>
      <c r="C264" s="136" t="s">
        <v>2319</v>
      </c>
      <c r="D264" s="139"/>
      <c r="E264" s="139"/>
      <c r="F264" s="138" t="str">
        <f t="shared" si="35"/>
        <v>-</v>
      </c>
      <c r="G264" s="78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</row>
    <row r="265" spans="1:24" ht="24" x14ac:dyDescent="0.2">
      <c r="A265" s="135" t="s">
        <v>2321</v>
      </c>
      <c r="B265" s="75" t="s">
        <v>2322</v>
      </c>
      <c r="C265" s="136" t="s">
        <v>2321</v>
      </c>
      <c r="D265" s="139"/>
      <c r="E265" s="139"/>
      <c r="F265" s="138" t="str">
        <f t="shared" si="35"/>
        <v>-</v>
      </c>
      <c r="G265" s="78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</row>
    <row r="266" spans="1:24" ht="24" x14ac:dyDescent="0.2">
      <c r="A266" s="135" t="s">
        <v>2323</v>
      </c>
      <c r="B266" s="75" t="s">
        <v>2324</v>
      </c>
      <c r="C266" s="136" t="s">
        <v>2323</v>
      </c>
      <c r="D266" s="139"/>
      <c r="E266" s="139"/>
      <c r="F266" s="138" t="str">
        <f t="shared" si="35"/>
        <v>-</v>
      </c>
      <c r="G266" s="78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</row>
    <row r="267" spans="1:24" ht="24" x14ac:dyDescent="0.2">
      <c r="A267" s="135" t="s">
        <v>2325</v>
      </c>
      <c r="B267" s="75" t="s">
        <v>2326</v>
      </c>
      <c r="C267" s="136" t="s">
        <v>2325</v>
      </c>
      <c r="D267" s="139"/>
      <c r="E267" s="139"/>
      <c r="F267" s="138" t="str">
        <f t="shared" si="35"/>
        <v>-</v>
      </c>
      <c r="G267" s="78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</row>
    <row r="268" spans="1:24" ht="24" x14ac:dyDescent="0.2">
      <c r="A268" s="135" t="s">
        <v>2327</v>
      </c>
      <c r="B268" s="75" t="s">
        <v>2328</v>
      </c>
      <c r="C268" s="136" t="s">
        <v>2327</v>
      </c>
      <c r="D268" s="139"/>
      <c r="E268" s="139"/>
      <c r="F268" s="138" t="str">
        <f t="shared" si="35"/>
        <v>-</v>
      </c>
      <c r="G268" s="78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</row>
    <row r="269" spans="1:24" ht="24" x14ac:dyDescent="0.2">
      <c r="A269" s="135" t="s">
        <v>2329</v>
      </c>
      <c r="B269" s="75" t="s">
        <v>2330</v>
      </c>
      <c r="C269" s="136" t="s">
        <v>2329</v>
      </c>
      <c r="D269" s="139"/>
      <c r="E269" s="139"/>
      <c r="F269" s="138" t="str">
        <f t="shared" si="35"/>
        <v>-</v>
      </c>
      <c r="G269" s="78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</row>
    <row r="270" spans="1:24" ht="12.75" customHeight="1" x14ac:dyDescent="0.2">
      <c r="A270" s="135" t="s">
        <v>2331</v>
      </c>
      <c r="B270" s="75" t="s">
        <v>2332</v>
      </c>
      <c r="C270" s="136" t="s">
        <v>2331</v>
      </c>
      <c r="D270" s="139"/>
      <c r="E270" s="139"/>
      <c r="F270" s="138" t="str">
        <f t="shared" si="35"/>
        <v>-</v>
      </c>
      <c r="G270" s="78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</row>
    <row r="271" spans="1:24" ht="12.75" customHeight="1" x14ac:dyDescent="0.2">
      <c r="A271" s="135" t="s">
        <v>2333</v>
      </c>
      <c r="B271" s="75" t="s">
        <v>2334</v>
      </c>
      <c r="C271" s="136" t="s">
        <v>2333</v>
      </c>
      <c r="D271" s="139"/>
      <c r="E271" s="139"/>
      <c r="F271" s="138" t="str">
        <f t="shared" si="35"/>
        <v>-</v>
      </c>
      <c r="G271" s="78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</row>
    <row r="272" spans="1:24" ht="12.75" customHeight="1" x14ac:dyDescent="0.2">
      <c r="A272" s="135" t="s">
        <v>2335</v>
      </c>
      <c r="B272" s="75" t="s">
        <v>2336</v>
      </c>
      <c r="C272" s="136" t="s">
        <v>2335</v>
      </c>
      <c r="D272" s="139"/>
      <c r="E272" s="139"/>
      <c r="F272" s="138" t="str">
        <f t="shared" si="35"/>
        <v>-</v>
      </c>
      <c r="G272" s="78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</row>
    <row r="273" spans="1:24" ht="12.75" customHeight="1" x14ac:dyDescent="0.2">
      <c r="A273" s="135" t="s">
        <v>583</v>
      </c>
      <c r="B273" s="75" t="s">
        <v>2893</v>
      </c>
      <c r="C273" s="136" t="s">
        <v>583</v>
      </c>
      <c r="D273" s="137">
        <f>SUM(D274:D276)+SUM(D285:D289)</f>
        <v>0</v>
      </c>
      <c r="E273" s="137">
        <f>SUM(E274:E276)+SUM(E285:E289)</f>
        <v>0</v>
      </c>
      <c r="F273" s="138" t="str">
        <f t="shared" si="35"/>
        <v>-</v>
      </c>
      <c r="G273" s="78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</row>
    <row r="274" spans="1:24" ht="12.75" customHeight="1" x14ac:dyDescent="0.2">
      <c r="A274" s="135" t="s">
        <v>2337</v>
      </c>
      <c r="B274" s="75" t="s">
        <v>2338</v>
      </c>
      <c r="C274" s="136" t="s">
        <v>2337</v>
      </c>
      <c r="D274" s="139"/>
      <c r="E274" s="139"/>
      <c r="F274" s="138" t="str">
        <f t="shared" si="35"/>
        <v>-</v>
      </c>
      <c r="G274" s="78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</row>
    <row r="275" spans="1:24" ht="12.75" customHeight="1" x14ac:dyDescent="0.2">
      <c r="A275" s="135" t="s">
        <v>2339</v>
      </c>
      <c r="B275" s="75" t="s">
        <v>2340</v>
      </c>
      <c r="C275" s="136" t="s">
        <v>2339</v>
      </c>
      <c r="D275" s="139"/>
      <c r="E275" s="139"/>
      <c r="F275" s="138" t="str">
        <f t="shared" si="35"/>
        <v>-</v>
      </c>
      <c r="G275" s="78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</row>
    <row r="276" spans="1:24" ht="24" x14ac:dyDescent="0.2">
      <c r="A276" s="135" t="s">
        <v>2341</v>
      </c>
      <c r="B276" s="75" t="s">
        <v>2342</v>
      </c>
      <c r="C276" s="136" t="s">
        <v>2341</v>
      </c>
      <c r="D276" s="228">
        <f>SUM(D277:D284)</f>
        <v>0</v>
      </c>
      <c r="E276" s="228">
        <f>SUM(E277:E284)</f>
        <v>0</v>
      </c>
      <c r="F276" s="138" t="str">
        <f t="shared" si="35"/>
        <v>-</v>
      </c>
      <c r="G276" s="78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</row>
    <row r="277" spans="1:24" ht="12.75" customHeight="1" x14ac:dyDescent="0.2">
      <c r="A277" s="135" t="s">
        <v>2343</v>
      </c>
      <c r="B277" s="75" t="s">
        <v>2344</v>
      </c>
      <c r="C277" s="136" t="s">
        <v>2343</v>
      </c>
      <c r="D277" s="139"/>
      <c r="E277" s="139"/>
      <c r="F277" s="138" t="str">
        <f t="shared" si="35"/>
        <v>-</v>
      </c>
      <c r="G277" s="78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</row>
    <row r="278" spans="1:24" ht="12.75" customHeight="1" x14ac:dyDescent="0.2">
      <c r="A278" s="135" t="s">
        <v>2345</v>
      </c>
      <c r="B278" s="75" t="s">
        <v>2346</v>
      </c>
      <c r="C278" s="136" t="s">
        <v>2345</v>
      </c>
      <c r="D278" s="139"/>
      <c r="E278" s="139"/>
      <c r="F278" s="138" t="str">
        <f t="shared" si="35"/>
        <v>-</v>
      </c>
      <c r="G278" s="78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</row>
    <row r="279" spans="1:24" ht="12.75" customHeight="1" x14ac:dyDescent="0.2">
      <c r="A279" s="135" t="s">
        <v>2347</v>
      </c>
      <c r="B279" s="75" t="s">
        <v>2348</v>
      </c>
      <c r="C279" s="136" t="s">
        <v>2347</v>
      </c>
      <c r="D279" s="139"/>
      <c r="E279" s="139"/>
      <c r="F279" s="138" t="str">
        <f t="shared" si="35"/>
        <v>-</v>
      </c>
      <c r="G279" s="78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</row>
    <row r="280" spans="1:24" ht="12.75" customHeight="1" x14ac:dyDescent="0.2">
      <c r="A280" s="135" t="s">
        <v>2349</v>
      </c>
      <c r="B280" s="75" t="s">
        <v>2350</v>
      </c>
      <c r="C280" s="136" t="s">
        <v>2349</v>
      </c>
      <c r="D280" s="139"/>
      <c r="E280" s="139"/>
      <c r="F280" s="138" t="str">
        <f t="shared" si="35"/>
        <v>-</v>
      </c>
      <c r="G280" s="78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</row>
    <row r="281" spans="1:24" ht="12.75" customHeight="1" x14ac:dyDescent="0.2">
      <c r="A281" s="135" t="s">
        <v>2351</v>
      </c>
      <c r="B281" s="75" t="s">
        <v>2352</v>
      </c>
      <c r="C281" s="136" t="s">
        <v>2351</v>
      </c>
      <c r="D281" s="139"/>
      <c r="E281" s="139"/>
      <c r="F281" s="138" t="str">
        <f t="shared" si="35"/>
        <v>-</v>
      </c>
      <c r="G281" s="78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</row>
    <row r="282" spans="1:24" ht="12.75" customHeight="1" x14ac:dyDescent="0.2">
      <c r="A282" s="135" t="s">
        <v>2353</v>
      </c>
      <c r="B282" s="75" t="s">
        <v>2354</v>
      </c>
      <c r="C282" s="136" t="s">
        <v>2353</v>
      </c>
      <c r="D282" s="139"/>
      <c r="E282" s="139"/>
      <c r="F282" s="138" t="str">
        <f t="shared" si="35"/>
        <v>-</v>
      </c>
      <c r="G282" s="78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</row>
    <row r="283" spans="1:24" ht="24" x14ac:dyDescent="0.2">
      <c r="A283" s="135" t="s">
        <v>2355</v>
      </c>
      <c r="B283" s="75" t="s">
        <v>2356</v>
      </c>
      <c r="C283" s="136" t="s">
        <v>2355</v>
      </c>
      <c r="D283" s="139"/>
      <c r="E283" s="139"/>
      <c r="F283" s="138" t="str">
        <f t="shared" si="35"/>
        <v>-</v>
      </c>
      <c r="G283" s="78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</row>
    <row r="284" spans="1:24" ht="12.75" customHeight="1" x14ac:dyDescent="0.2">
      <c r="A284" s="135" t="s">
        <v>2357</v>
      </c>
      <c r="B284" s="75" t="s">
        <v>2358</v>
      </c>
      <c r="C284" s="136" t="s">
        <v>2357</v>
      </c>
      <c r="D284" s="139"/>
      <c r="E284" s="139"/>
      <c r="F284" s="138" t="str">
        <f t="shared" si="35"/>
        <v>-</v>
      </c>
      <c r="G284" s="78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</row>
    <row r="285" spans="1:24" ht="12.75" customHeight="1" x14ac:dyDescent="0.2">
      <c r="A285" s="135" t="s">
        <v>2359</v>
      </c>
      <c r="B285" s="75" t="s">
        <v>2360</v>
      </c>
      <c r="C285" s="136" t="s">
        <v>2359</v>
      </c>
      <c r="D285" s="139"/>
      <c r="E285" s="139"/>
      <c r="F285" s="138" t="str">
        <f t="shared" si="35"/>
        <v>-</v>
      </c>
      <c r="G285" s="78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</row>
    <row r="286" spans="1:24" ht="24" x14ac:dyDescent="0.2">
      <c r="A286" s="135" t="s">
        <v>2361</v>
      </c>
      <c r="B286" s="75" t="s">
        <v>2362</v>
      </c>
      <c r="C286" s="136" t="s">
        <v>2361</v>
      </c>
      <c r="D286" s="139"/>
      <c r="E286" s="139"/>
      <c r="F286" s="138" t="str">
        <f t="shared" si="35"/>
        <v>-</v>
      </c>
      <c r="G286" s="78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</row>
    <row r="287" spans="1:24" ht="12.75" customHeight="1" x14ac:dyDescent="0.2">
      <c r="A287" s="135" t="s">
        <v>2363</v>
      </c>
      <c r="B287" s="75" t="s">
        <v>2364</v>
      </c>
      <c r="C287" s="136" t="s">
        <v>2363</v>
      </c>
      <c r="D287" s="139"/>
      <c r="E287" s="139"/>
      <c r="F287" s="138" t="str">
        <f t="shared" si="35"/>
        <v>-</v>
      </c>
      <c r="G287" s="78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</row>
    <row r="288" spans="1:24" ht="12.75" customHeight="1" x14ac:dyDescent="0.2">
      <c r="A288" s="135" t="s">
        <v>2365</v>
      </c>
      <c r="B288" s="75" t="s">
        <v>2366</v>
      </c>
      <c r="C288" s="136" t="s">
        <v>2365</v>
      </c>
      <c r="D288" s="139"/>
      <c r="E288" s="139"/>
      <c r="F288" s="138" t="str">
        <f t="shared" si="35"/>
        <v>-</v>
      </c>
      <c r="G288" s="78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</row>
    <row r="289" spans="1:24" ht="12.75" customHeight="1" x14ac:dyDescent="0.2">
      <c r="A289" s="135" t="s">
        <v>2367</v>
      </c>
      <c r="B289" s="75" t="s">
        <v>2368</v>
      </c>
      <c r="C289" s="136" t="s">
        <v>2367</v>
      </c>
      <c r="D289" s="139"/>
      <c r="E289" s="139"/>
      <c r="F289" s="138" t="str">
        <f t="shared" si="35"/>
        <v>-</v>
      </c>
      <c r="G289" s="78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</row>
    <row r="290" spans="1:24" ht="12.75" customHeight="1" x14ac:dyDescent="0.2">
      <c r="A290" s="135" t="s">
        <v>781</v>
      </c>
      <c r="B290" s="75" t="s">
        <v>2894</v>
      </c>
      <c r="C290" s="136" t="s">
        <v>781</v>
      </c>
      <c r="D290" s="228">
        <f>SUM(D291:D294)</f>
        <v>0</v>
      </c>
      <c r="E290" s="228">
        <f>SUM(E291:E294)</f>
        <v>0</v>
      </c>
      <c r="F290" s="138" t="str">
        <f t="shared" si="35"/>
        <v>-</v>
      </c>
      <c r="G290" s="78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</row>
    <row r="291" spans="1:24" ht="12.75" customHeight="1" x14ac:dyDescent="0.2">
      <c r="A291" s="135" t="s">
        <v>2369</v>
      </c>
      <c r="B291" s="75" t="s">
        <v>2370</v>
      </c>
      <c r="C291" s="136" t="s">
        <v>2369</v>
      </c>
      <c r="D291" s="139"/>
      <c r="E291" s="139"/>
      <c r="F291" s="138" t="str">
        <f t="shared" si="35"/>
        <v>-</v>
      </c>
      <c r="G291" s="78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spans="1:24" ht="12.75" customHeight="1" x14ac:dyDescent="0.2">
      <c r="A292" s="135" t="s">
        <v>2371</v>
      </c>
      <c r="B292" s="75" t="s">
        <v>2372</v>
      </c>
      <c r="C292" s="136" t="s">
        <v>2371</v>
      </c>
      <c r="D292" s="139"/>
      <c r="E292" s="139"/>
      <c r="F292" s="138" t="str">
        <f t="shared" si="35"/>
        <v>-</v>
      </c>
      <c r="G292" s="78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</row>
    <row r="293" spans="1:24" ht="24" x14ac:dyDescent="0.2">
      <c r="A293" s="135" t="s">
        <v>2373</v>
      </c>
      <c r="B293" s="75" t="s">
        <v>2374</v>
      </c>
      <c r="C293" s="136" t="s">
        <v>2373</v>
      </c>
      <c r="D293" s="139"/>
      <c r="E293" s="139"/>
      <c r="F293" s="138" t="str">
        <f t="shared" si="35"/>
        <v>-</v>
      </c>
      <c r="G293" s="78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</row>
    <row r="294" spans="1:24" ht="12.75" customHeight="1" x14ac:dyDescent="0.2">
      <c r="A294" s="135" t="s">
        <v>2375</v>
      </c>
      <c r="B294" s="75" t="s">
        <v>2376</v>
      </c>
      <c r="C294" s="136" t="s">
        <v>2375</v>
      </c>
      <c r="D294" s="139"/>
      <c r="E294" s="139"/>
      <c r="F294" s="138" t="str">
        <f t="shared" si="35"/>
        <v>-</v>
      </c>
      <c r="G294" s="78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</row>
    <row r="295" spans="1:24" ht="12.75" customHeight="1" x14ac:dyDescent="0.2">
      <c r="A295" s="135" t="s">
        <v>2377</v>
      </c>
      <c r="B295" s="75" t="s">
        <v>2378</v>
      </c>
      <c r="C295" s="136" t="s">
        <v>2377</v>
      </c>
      <c r="D295" s="137">
        <f t="shared" ref="D295:E295" si="36">+D296-D297</f>
        <v>0</v>
      </c>
      <c r="E295" s="137">
        <f t="shared" si="36"/>
        <v>0</v>
      </c>
      <c r="F295" s="138" t="str">
        <f t="shared" si="35"/>
        <v>-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</row>
    <row r="296" spans="1:24" ht="12.75" customHeight="1" x14ac:dyDescent="0.2">
      <c r="A296" s="135" t="s">
        <v>2379</v>
      </c>
      <c r="B296" s="75" t="s">
        <v>2380</v>
      </c>
      <c r="C296" s="136" t="s">
        <v>2379</v>
      </c>
      <c r="D296" s="137">
        <f t="shared" ref="D296:E296" si="37">D297</f>
        <v>0</v>
      </c>
      <c r="E296" s="137">
        <f t="shared" si="37"/>
        <v>0</v>
      </c>
      <c r="F296" s="138" t="str">
        <f t="shared" si="35"/>
        <v>-</v>
      </c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</row>
    <row r="297" spans="1:24" ht="12.75" customHeight="1" x14ac:dyDescent="0.2">
      <c r="A297" s="145" t="s">
        <v>2381</v>
      </c>
      <c r="B297" s="146" t="s">
        <v>2382</v>
      </c>
      <c r="C297" s="200" t="s">
        <v>2381</v>
      </c>
      <c r="D297" s="147"/>
      <c r="E297" s="147"/>
      <c r="F297" s="148" t="str">
        <f t="shared" si="35"/>
        <v>-</v>
      </c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</row>
    <row r="298" spans="1:24" ht="20.100000000000001" customHeight="1" x14ac:dyDescent="0.2">
      <c r="A298" s="485" t="s">
        <v>1214</v>
      </c>
      <c r="B298" s="473"/>
      <c r="C298" s="149"/>
      <c r="D298" s="150"/>
      <c r="E298" s="151"/>
      <c r="F298" s="152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spans="1:24" ht="12.75" customHeight="1" x14ac:dyDescent="0.2">
      <c r="A299" s="135" t="s">
        <v>2383</v>
      </c>
      <c r="B299" s="75" t="s">
        <v>2384</v>
      </c>
      <c r="C299" s="136" t="s">
        <v>2385</v>
      </c>
      <c r="D299" s="139"/>
      <c r="E299" s="139"/>
      <c r="F299" s="138" t="str">
        <f t="shared" ref="F299:F364" si="38">IF(D299&gt;0,IF(E299/D299&gt;=100,"&gt;&gt;100",E299/D299*100),"-")</f>
        <v>-</v>
      </c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</row>
    <row r="300" spans="1:24" ht="12.75" customHeight="1" x14ac:dyDescent="0.2">
      <c r="A300" s="135" t="s">
        <v>2383</v>
      </c>
      <c r="B300" s="75" t="s">
        <v>2386</v>
      </c>
      <c r="C300" s="136" t="s">
        <v>2387</v>
      </c>
      <c r="D300" s="139"/>
      <c r="E300" s="139"/>
      <c r="F300" s="138" t="str">
        <f t="shared" si="38"/>
        <v>-</v>
      </c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</row>
    <row r="301" spans="1:24" ht="12.75" customHeight="1" x14ac:dyDescent="0.2">
      <c r="A301" s="135" t="s">
        <v>2388</v>
      </c>
      <c r="B301" s="75" t="s">
        <v>2389</v>
      </c>
      <c r="C301" s="136" t="s">
        <v>2390</v>
      </c>
      <c r="D301" s="139"/>
      <c r="E301" s="139"/>
      <c r="F301" s="138" t="str">
        <f t="shared" si="38"/>
        <v>-</v>
      </c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</row>
    <row r="302" spans="1:24" ht="12.75" customHeight="1" x14ac:dyDescent="0.2">
      <c r="A302" s="135" t="s">
        <v>2388</v>
      </c>
      <c r="B302" s="75" t="s">
        <v>2391</v>
      </c>
      <c r="C302" s="136" t="s">
        <v>2392</v>
      </c>
      <c r="D302" s="139"/>
      <c r="E302" s="139"/>
      <c r="F302" s="138" t="str">
        <f t="shared" si="38"/>
        <v>-</v>
      </c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</row>
    <row r="303" spans="1:24" ht="12.75" customHeight="1" x14ac:dyDescent="0.2">
      <c r="A303" s="135" t="s">
        <v>2388</v>
      </c>
      <c r="B303" s="75" t="s">
        <v>2393</v>
      </c>
      <c r="C303" s="136" t="s">
        <v>2394</v>
      </c>
      <c r="D303" s="139"/>
      <c r="E303" s="139"/>
      <c r="F303" s="138" t="str">
        <f t="shared" si="38"/>
        <v>-</v>
      </c>
      <c r="G303" s="78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</row>
    <row r="304" spans="1:24" ht="12.75" customHeight="1" x14ac:dyDescent="0.2">
      <c r="A304" s="135" t="s">
        <v>2395</v>
      </c>
      <c r="B304" s="75" t="s">
        <v>2396</v>
      </c>
      <c r="C304" s="136" t="s">
        <v>2397</v>
      </c>
      <c r="D304" s="139"/>
      <c r="E304" s="139"/>
      <c r="F304" s="138" t="str">
        <f t="shared" si="38"/>
        <v>-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</row>
    <row r="305" spans="1:24" ht="12.75" customHeight="1" x14ac:dyDescent="0.2">
      <c r="A305" s="135" t="s">
        <v>2395</v>
      </c>
      <c r="B305" s="75" t="s">
        <v>2398</v>
      </c>
      <c r="C305" s="136" t="s">
        <v>2399</v>
      </c>
      <c r="D305" s="139"/>
      <c r="E305" s="139"/>
      <c r="F305" s="138" t="str">
        <f t="shared" si="38"/>
        <v>-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spans="1:24" ht="12.6" customHeight="1" x14ac:dyDescent="0.2">
      <c r="A306" s="135" t="s">
        <v>2395</v>
      </c>
      <c r="B306" s="75" t="s">
        <v>2400</v>
      </c>
      <c r="C306" s="136" t="s">
        <v>2401</v>
      </c>
      <c r="D306" s="139"/>
      <c r="E306" s="139"/>
      <c r="F306" s="138" t="str">
        <f t="shared" si="38"/>
        <v>-</v>
      </c>
      <c r="G306" s="78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</row>
    <row r="307" spans="1:24" ht="12.75" customHeight="1" x14ac:dyDescent="0.2">
      <c r="A307" s="135" t="s">
        <v>2402</v>
      </c>
      <c r="B307" s="75" t="s">
        <v>2403</v>
      </c>
      <c r="C307" s="136" t="s">
        <v>2402</v>
      </c>
      <c r="D307" s="139"/>
      <c r="E307" s="139"/>
      <c r="F307" s="138" t="str">
        <f t="shared" si="38"/>
        <v>-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</row>
    <row r="308" spans="1:24" ht="12.75" customHeight="1" x14ac:dyDescent="0.2">
      <c r="A308" s="135" t="s">
        <v>2404</v>
      </c>
      <c r="B308" s="75" t="s">
        <v>2405</v>
      </c>
      <c r="C308" s="136" t="s">
        <v>2404</v>
      </c>
      <c r="D308" s="139"/>
      <c r="E308" s="139"/>
      <c r="F308" s="138" t="str">
        <f t="shared" si="38"/>
        <v>-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</row>
    <row r="309" spans="1:24" ht="12.6" customHeight="1" x14ac:dyDescent="0.2">
      <c r="A309" s="135" t="s">
        <v>2406</v>
      </c>
      <c r="B309" s="75" t="s">
        <v>2895</v>
      </c>
      <c r="C309" s="136" t="s">
        <v>2406</v>
      </c>
      <c r="D309" s="139"/>
      <c r="E309" s="139"/>
      <c r="F309" s="138" t="str">
        <f t="shared" si="38"/>
        <v>-</v>
      </c>
      <c r="G309" s="78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</row>
    <row r="310" spans="1:24" ht="12.75" customHeight="1" x14ac:dyDescent="0.2">
      <c r="A310" s="135" t="s">
        <v>2407</v>
      </c>
      <c r="B310" s="75" t="s">
        <v>2408</v>
      </c>
      <c r="C310" s="136" t="s">
        <v>2407</v>
      </c>
      <c r="D310" s="139"/>
      <c r="E310" s="139"/>
      <c r="F310" s="138" t="str">
        <f t="shared" si="38"/>
        <v>-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</row>
    <row r="311" spans="1:24" ht="12.75" customHeight="1" x14ac:dyDescent="0.2">
      <c r="A311" s="135" t="s">
        <v>2409</v>
      </c>
      <c r="B311" s="75" t="s">
        <v>2410</v>
      </c>
      <c r="C311" s="136" t="s">
        <v>2409</v>
      </c>
      <c r="D311" s="139"/>
      <c r="E311" s="139"/>
      <c r="F311" s="138" t="str">
        <f t="shared" si="38"/>
        <v>-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</row>
    <row r="312" spans="1:24" ht="24" x14ac:dyDescent="0.2">
      <c r="A312" s="135" t="s">
        <v>2411</v>
      </c>
      <c r="B312" s="75" t="s">
        <v>2412</v>
      </c>
      <c r="C312" s="136" t="s">
        <v>2411</v>
      </c>
      <c r="D312" s="139"/>
      <c r="E312" s="139"/>
      <c r="F312" s="138" t="str">
        <f t="shared" si="38"/>
        <v>-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spans="1:24" ht="24" x14ac:dyDescent="0.2">
      <c r="A313" s="135" t="s">
        <v>2413</v>
      </c>
      <c r="B313" s="75" t="s">
        <v>2414</v>
      </c>
      <c r="C313" s="136" t="s">
        <v>2413</v>
      </c>
      <c r="D313" s="139"/>
      <c r="E313" s="139"/>
      <c r="F313" s="138" t="str">
        <f t="shared" si="38"/>
        <v>-</v>
      </c>
      <c r="G313" s="78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</row>
    <row r="314" spans="1:24" ht="12" x14ac:dyDescent="0.2">
      <c r="A314" s="135" t="s">
        <v>2415</v>
      </c>
      <c r="B314" s="75" t="s">
        <v>2416</v>
      </c>
      <c r="C314" s="136" t="s">
        <v>2415</v>
      </c>
      <c r="D314" s="139"/>
      <c r="E314" s="139"/>
      <c r="F314" s="138" t="str">
        <f t="shared" si="38"/>
        <v>-</v>
      </c>
      <c r="G314" s="78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</row>
    <row r="315" spans="1:24" ht="12" x14ac:dyDescent="0.2">
      <c r="A315" s="135" t="s">
        <v>2417</v>
      </c>
      <c r="B315" s="75" t="s">
        <v>2418</v>
      </c>
      <c r="C315" s="136" t="s">
        <v>2417</v>
      </c>
      <c r="D315" s="139"/>
      <c r="E315" s="139"/>
      <c r="F315" s="138" t="str">
        <f t="shared" si="38"/>
        <v>-</v>
      </c>
      <c r="G315" s="78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</row>
    <row r="316" spans="1:24" ht="12" x14ac:dyDescent="0.2">
      <c r="A316" s="135" t="s">
        <v>2419</v>
      </c>
      <c r="B316" s="75" t="s">
        <v>2420</v>
      </c>
      <c r="C316" s="136" t="s">
        <v>2419</v>
      </c>
      <c r="D316" s="139"/>
      <c r="E316" s="139"/>
      <c r="F316" s="138" t="str">
        <f t="shared" si="38"/>
        <v>-</v>
      </c>
      <c r="G316" s="78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</row>
    <row r="317" spans="1:24" ht="12" x14ac:dyDescent="0.2">
      <c r="A317" s="135" t="s">
        <v>2421</v>
      </c>
      <c r="B317" s="75" t="s">
        <v>2422</v>
      </c>
      <c r="C317" s="136" t="s">
        <v>2421</v>
      </c>
      <c r="D317" s="139"/>
      <c r="E317" s="139"/>
      <c r="F317" s="138" t="str">
        <f t="shared" si="38"/>
        <v>-</v>
      </c>
      <c r="G317" s="78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</row>
    <row r="318" spans="1:24" ht="12" x14ac:dyDescent="0.2">
      <c r="A318" s="135" t="s">
        <v>2423</v>
      </c>
      <c r="B318" s="75" t="s">
        <v>2424</v>
      </c>
      <c r="C318" s="136" t="s">
        <v>2423</v>
      </c>
      <c r="D318" s="139"/>
      <c r="E318" s="139"/>
      <c r="F318" s="138" t="str">
        <f t="shared" si="38"/>
        <v>-</v>
      </c>
      <c r="G318" s="78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</row>
    <row r="319" spans="1:24" ht="24" x14ac:dyDescent="0.2">
      <c r="A319" s="135" t="s">
        <v>2425</v>
      </c>
      <c r="B319" s="75" t="s">
        <v>2426</v>
      </c>
      <c r="C319" s="136" t="s">
        <v>2425</v>
      </c>
      <c r="D319" s="139"/>
      <c r="E319" s="139"/>
      <c r="F319" s="138" t="str">
        <f t="shared" si="38"/>
        <v>-</v>
      </c>
      <c r="G319" s="78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</row>
    <row r="320" spans="1:24" ht="24" x14ac:dyDescent="0.2">
      <c r="A320" s="135" t="s">
        <v>2427</v>
      </c>
      <c r="B320" s="75" t="s">
        <v>2428</v>
      </c>
      <c r="C320" s="136" t="s">
        <v>2427</v>
      </c>
      <c r="D320" s="139"/>
      <c r="E320" s="139"/>
      <c r="F320" s="138" t="str">
        <f t="shared" si="38"/>
        <v>-</v>
      </c>
      <c r="G320" s="78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</row>
    <row r="321" spans="1:24" ht="12" x14ac:dyDescent="0.2">
      <c r="A321" s="135" t="s">
        <v>2429</v>
      </c>
      <c r="B321" s="75" t="s">
        <v>2430</v>
      </c>
      <c r="C321" s="136" t="s">
        <v>2429</v>
      </c>
      <c r="D321" s="139"/>
      <c r="E321" s="139"/>
      <c r="F321" s="138" t="str">
        <f t="shared" si="38"/>
        <v>-</v>
      </c>
      <c r="G321" s="78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</row>
    <row r="322" spans="1:24" ht="24" x14ac:dyDescent="0.2">
      <c r="A322" s="135">
        <v>16371</v>
      </c>
      <c r="B322" s="75" t="s">
        <v>2431</v>
      </c>
      <c r="C322" s="136">
        <v>16371</v>
      </c>
      <c r="D322" s="139"/>
      <c r="E322" s="139"/>
      <c r="F322" s="138" t="str">
        <f t="shared" si="38"/>
        <v>-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</row>
    <row r="323" spans="1:24" ht="24" x14ac:dyDescent="0.2">
      <c r="A323" s="135">
        <v>16372</v>
      </c>
      <c r="B323" s="75" t="s">
        <v>2896</v>
      </c>
      <c r="C323" s="136">
        <v>16372</v>
      </c>
      <c r="D323" s="139"/>
      <c r="E323" s="139"/>
      <c r="F323" s="138" t="str">
        <f t="shared" si="38"/>
        <v>-</v>
      </c>
      <c r="G323" s="78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</row>
    <row r="324" spans="1:24" ht="24" x14ac:dyDescent="0.2">
      <c r="A324" s="135">
        <v>16373</v>
      </c>
      <c r="B324" s="75" t="s">
        <v>2432</v>
      </c>
      <c r="C324" s="136">
        <v>16373</v>
      </c>
      <c r="D324" s="139"/>
      <c r="E324" s="139"/>
      <c r="F324" s="138" t="str">
        <f t="shared" si="38"/>
        <v>-</v>
      </c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</row>
    <row r="325" spans="1:24" ht="24" x14ac:dyDescent="0.2">
      <c r="A325" s="135">
        <v>16374</v>
      </c>
      <c r="B325" s="75" t="s">
        <v>2433</v>
      </c>
      <c r="C325" s="136">
        <v>16374</v>
      </c>
      <c r="D325" s="139"/>
      <c r="E325" s="139"/>
      <c r="F325" s="138" t="str">
        <f t="shared" si="38"/>
        <v>-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</row>
    <row r="326" spans="1:24" ht="24" x14ac:dyDescent="0.2">
      <c r="A326" s="135">
        <v>16375</v>
      </c>
      <c r="B326" s="75" t="s">
        <v>2434</v>
      </c>
      <c r="C326" s="136">
        <v>16375</v>
      </c>
      <c r="D326" s="139"/>
      <c r="E326" s="139"/>
      <c r="F326" s="138" t="str">
        <f t="shared" si="38"/>
        <v>-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</row>
    <row r="327" spans="1:24" ht="24" x14ac:dyDescent="0.2">
      <c r="A327" s="135">
        <v>16376</v>
      </c>
      <c r="B327" s="75" t="s">
        <v>2435</v>
      </c>
      <c r="C327" s="136">
        <v>16376</v>
      </c>
      <c r="D327" s="139"/>
      <c r="E327" s="139"/>
      <c r="F327" s="138" t="str">
        <f t="shared" si="38"/>
        <v>-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</row>
    <row r="328" spans="1:24" ht="24" x14ac:dyDescent="0.2">
      <c r="A328" s="135">
        <v>16377</v>
      </c>
      <c r="B328" s="75" t="s">
        <v>2436</v>
      </c>
      <c r="C328" s="136">
        <v>16377</v>
      </c>
      <c r="D328" s="139"/>
      <c r="E328" s="139"/>
      <c r="F328" s="138" t="str">
        <f t="shared" si="38"/>
        <v>-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</row>
    <row r="329" spans="1:24" ht="24" x14ac:dyDescent="0.2">
      <c r="A329" s="135">
        <v>16378</v>
      </c>
      <c r="B329" s="75" t="s">
        <v>2897</v>
      </c>
      <c r="C329" s="136">
        <v>16378</v>
      </c>
      <c r="D329" s="139"/>
      <c r="E329" s="139"/>
      <c r="F329" s="138" t="str">
        <f t="shared" si="38"/>
        <v>-</v>
      </c>
      <c r="G329" s="78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</row>
    <row r="330" spans="1:24" ht="24" x14ac:dyDescent="0.2">
      <c r="A330" s="135" t="s">
        <v>2437</v>
      </c>
      <c r="B330" s="75" t="s">
        <v>2438</v>
      </c>
      <c r="C330" s="136" t="s">
        <v>2437</v>
      </c>
      <c r="D330" s="139"/>
      <c r="E330" s="139"/>
      <c r="F330" s="138" t="str">
        <f t="shared" si="38"/>
        <v>-</v>
      </c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</row>
    <row r="331" spans="1:24" ht="24" x14ac:dyDescent="0.2">
      <c r="A331" s="135" t="s">
        <v>2439</v>
      </c>
      <c r="B331" s="75" t="s">
        <v>2440</v>
      </c>
      <c r="C331" s="136" t="s">
        <v>2439</v>
      </c>
      <c r="D331" s="139"/>
      <c r="E331" s="139"/>
      <c r="F331" s="138" t="str">
        <f t="shared" si="38"/>
        <v>-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</row>
    <row r="332" spans="1:24" ht="24" x14ac:dyDescent="0.2">
      <c r="A332" s="135" t="s">
        <v>2441</v>
      </c>
      <c r="B332" s="75" t="s">
        <v>2442</v>
      </c>
      <c r="C332" s="136" t="s">
        <v>2441</v>
      </c>
      <c r="D332" s="139"/>
      <c r="E332" s="139"/>
      <c r="F332" s="138" t="str">
        <f t="shared" si="38"/>
        <v>-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</row>
    <row r="333" spans="1:24" ht="24" x14ac:dyDescent="0.2">
      <c r="A333" s="135" t="s">
        <v>2443</v>
      </c>
      <c r="B333" s="75" t="s">
        <v>2444</v>
      </c>
      <c r="C333" s="136" t="s">
        <v>2443</v>
      </c>
      <c r="D333" s="139"/>
      <c r="E333" s="139"/>
      <c r="F333" s="138" t="str">
        <f t="shared" si="38"/>
        <v>-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</row>
    <row r="334" spans="1:24" ht="24" x14ac:dyDescent="0.2">
      <c r="A334" s="135" t="s">
        <v>2445</v>
      </c>
      <c r="B334" s="75" t="s">
        <v>2446</v>
      </c>
      <c r="C334" s="136" t="s">
        <v>2445</v>
      </c>
      <c r="D334" s="139"/>
      <c r="E334" s="139"/>
      <c r="F334" s="138" t="str">
        <f t="shared" si="38"/>
        <v>-</v>
      </c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</row>
    <row r="335" spans="1:24" ht="12.75" customHeight="1" x14ac:dyDescent="0.2">
      <c r="A335" s="135" t="s">
        <v>2447</v>
      </c>
      <c r="B335" s="75" t="s">
        <v>2448</v>
      </c>
      <c r="C335" s="136" t="s">
        <v>2449</v>
      </c>
      <c r="D335" s="139"/>
      <c r="E335" s="139"/>
      <c r="F335" s="138" t="str">
        <f t="shared" si="38"/>
        <v>-</v>
      </c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</row>
    <row r="336" spans="1:24" ht="12.75" customHeight="1" x14ac:dyDescent="0.2">
      <c r="A336" s="135" t="s">
        <v>2447</v>
      </c>
      <c r="B336" s="75" t="s">
        <v>2450</v>
      </c>
      <c r="C336" s="136" t="s">
        <v>2451</v>
      </c>
      <c r="D336" s="139"/>
      <c r="E336" s="139"/>
      <c r="F336" s="138" t="str">
        <f t="shared" si="38"/>
        <v>-</v>
      </c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</row>
    <row r="337" spans="1:24" ht="12.6" customHeight="1" x14ac:dyDescent="0.2">
      <c r="A337" s="135" t="s">
        <v>2452</v>
      </c>
      <c r="B337" s="75" t="s">
        <v>2453</v>
      </c>
      <c r="C337" s="136" t="s">
        <v>2454</v>
      </c>
      <c r="D337" s="139"/>
      <c r="E337" s="139"/>
      <c r="F337" s="138" t="str">
        <f t="shared" si="38"/>
        <v>-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</row>
    <row r="338" spans="1:24" ht="12.6" customHeight="1" x14ac:dyDescent="0.2">
      <c r="A338" s="135" t="s">
        <v>2452</v>
      </c>
      <c r="B338" s="75" t="s">
        <v>2455</v>
      </c>
      <c r="C338" s="136" t="s">
        <v>2456</v>
      </c>
      <c r="D338" s="139"/>
      <c r="E338" s="139"/>
      <c r="F338" s="138" t="str">
        <f t="shared" si="38"/>
        <v>-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</row>
    <row r="339" spans="1:24" ht="12.6" customHeight="1" x14ac:dyDescent="0.2">
      <c r="A339" s="135" t="s">
        <v>2457</v>
      </c>
      <c r="B339" s="75" t="s">
        <v>2898</v>
      </c>
      <c r="C339" s="136" t="s">
        <v>2458</v>
      </c>
      <c r="D339" s="139"/>
      <c r="E339" s="139"/>
      <c r="F339" s="138" t="str">
        <f t="shared" si="38"/>
        <v>-</v>
      </c>
      <c r="G339" s="78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</row>
    <row r="340" spans="1:24" ht="12.6" customHeight="1" x14ac:dyDescent="0.2">
      <c r="A340" s="135" t="s">
        <v>2457</v>
      </c>
      <c r="B340" s="75" t="s">
        <v>2899</v>
      </c>
      <c r="C340" s="136" t="s">
        <v>2459</v>
      </c>
      <c r="D340" s="139"/>
      <c r="E340" s="139"/>
      <c r="F340" s="138" t="str">
        <f t="shared" si="38"/>
        <v>-</v>
      </c>
      <c r="G340" s="78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</row>
    <row r="341" spans="1:24" ht="12.6" customHeight="1" x14ac:dyDescent="0.2">
      <c r="A341" s="135" t="s">
        <v>2460</v>
      </c>
      <c r="B341" s="75" t="s">
        <v>2461</v>
      </c>
      <c r="C341" s="136" t="s">
        <v>2462</v>
      </c>
      <c r="D341" s="139"/>
      <c r="E341" s="139"/>
      <c r="F341" s="138" t="str">
        <f t="shared" si="38"/>
        <v>-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</row>
    <row r="342" spans="1:24" ht="12.6" customHeight="1" x14ac:dyDescent="0.2">
      <c r="A342" s="135" t="s">
        <v>2460</v>
      </c>
      <c r="B342" s="75" t="s">
        <v>2463</v>
      </c>
      <c r="C342" s="136" t="s">
        <v>2464</v>
      </c>
      <c r="D342" s="139"/>
      <c r="E342" s="139"/>
      <c r="F342" s="138" t="str">
        <f t="shared" si="38"/>
        <v>-</v>
      </c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</row>
    <row r="343" spans="1:24" ht="12.6" customHeight="1" x14ac:dyDescent="0.2">
      <c r="A343" s="135">
        <v>23954</v>
      </c>
      <c r="B343" s="79" t="s">
        <v>2467</v>
      </c>
      <c r="C343" s="136" t="s">
        <v>2468</v>
      </c>
      <c r="D343" s="139"/>
      <c r="E343" s="139"/>
      <c r="F343" s="138" t="str">
        <f t="shared" si="38"/>
        <v>-</v>
      </c>
      <c r="G343" s="78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</row>
    <row r="344" spans="1:24" ht="12.6" customHeight="1" x14ac:dyDescent="0.2">
      <c r="A344" s="135" t="s">
        <v>2472</v>
      </c>
      <c r="B344" s="79" t="s">
        <v>2900</v>
      </c>
      <c r="C344" s="136" t="s">
        <v>2472</v>
      </c>
      <c r="D344" s="139"/>
      <c r="E344" s="139"/>
      <c r="F344" s="138" t="str">
        <f t="shared" si="38"/>
        <v>-</v>
      </c>
      <c r="G344" s="78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</row>
    <row r="345" spans="1:24" ht="12.6" customHeight="1" x14ac:dyDescent="0.2">
      <c r="A345" s="135">
        <v>26224</v>
      </c>
      <c r="B345" s="79" t="s">
        <v>2473</v>
      </c>
      <c r="C345" s="136" t="s">
        <v>2474</v>
      </c>
      <c r="D345" s="139"/>
      <c r="E345" s="139"/>
      <c r="F345" s="138" t="str">
        <f t="shared" si="38"/>
        <v>-</v>
      </c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</row>
    <row r="346" spans="1:24" ht="12.6" customHeight="1" x14ac:dyDescent="0.2">
      <c r="A346" s="135">
        <v>26233</v>
      </c>
      <c r="B346" s="79" t="s">
        <v>2475</v>
      </c>
      <c r="C346" s="136" t="s">
        <v>2476</v>
      </c>
      <c r="D346" s="139"/>
      <c r="E346" s="139"/>
      <c r="F346" s="138" t="str">
        <f t="shared" si="38"/>
        <v>-</v>
      </c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</row>
    <row r="347" spans="1:24" ht="12.6" customHeight="1" x14ac:dyDescent="0.2">
      <c r="A347" s="135" t="s">
        <v>1878</v>
      </c>
      <c r="B347" s="79" t="s">
        <v>2854</v>
      </c>
      <c r="C347" s="136" t="s">
        <v>1878</v>
      </c>
      <c r="D347" s="139"/>
      <c r="E347" s="139"/>
      <c r="F347" s="138" t="str">
        <f t="shared" si="38"/>
        <v>-</v>
      </c>
      <c r="G347" s="78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</row>
    <row r="348" spans="1:24" ht="12.6" customHeight="1" x14ac:dyDescent="0.2">
      <c r="A348" s="135">
        <v>26244</v>
      </c>
      <c r="B348" s="79" t="s">
        <v>2477</v>
      </c>
      <c r="C348" s="136" t="s">
        <v>2478</v>
      </c>
      <c r="D348" s="139"/>
      <c r="E348" s="139"/>
      <c r="F348" s="138" t="str">
        <f t="shared" si="38"/>
        <v>-</v>
      </c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</row>
    <row r="349" spans="1:24" ht="12.6" customHeight="1" x14ac:dyDescent="0.2">
      <c r="A349" s="135">
        <v>26314</v>
      </c>
      <c r="B349" s="79" t="s">
        <v>2479</v>
      </c>
      <c r="C349" s="136" t="s">
        <v>2480</v>
      </c>
      <c r="D349" s="139"/>
      <c r="E349" s="139"/>
      <c r="F349" s="138" t="str">
        <f t="shared" si="38"/>
        <v>-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</row>
    <row r="350" spans="1:24" ht="12.6" customHeight="1" x14ac:dyDescent="0.2">
      <c r="A350" s="135" t="s">
        <v>2481</v>
      </c>
      <c r="B350" s="79" t="s">
        <v>2901</v>
      </c>
      <c r="C350" s="136" t="s">
        <v>2481</v>
      </c>
      <c r="D350" s="139"/>
      <c r="E350" s="139"/>
      <c r="F350" s="138" t="str">
        <f t="shared" si="38"/>
        <v>-</v>
      </c>
      <c r="G350" s="78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</row>
    <row r="351" spans="1:24" ht="24" x14ac:dyDescent="0.2">
      <c r="A351" s="135">
        <v>26434</v>
      </c>
      <c r="B351" s="79" t="s">
        <v>2482</v>
      </c>
      <c r="C351" s="136" t="s">
        <v>2483</v>
      </c>
      <c r="D351" s="139"/>
      <c r="E351" s="139"/>
      <c r="F351" s="138" t="str">
        <f t="shared" si="38"/>
        <v>-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</row>
    <row r="352" spans="1:24" ht="24" x14ac:dyDescent="0.2">
      <c r="A352" s="135">
        <v>26443</v>
      </c>
      <c r="B352" s="79" t="s">
        <v>2484</v>
      </c>
      <c r="C352" s="136" t="s">
        <v>2485</v>
      </c>
      <c r="D352" s="139"/>
      <c r="E352" s="139"/>
      <c r="F352" s="138" t="str">
        <f t="shared" si="38"/>
        <v>-</v>
      </c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</row>
    <row r="353" spans="1:24" ht="24" x14ac:dyDescent="0.2">
      <c r="A353" s="135" t="s">
        <v>1879</v>
      </c>
      <c r="B353" s="79" t="s">
        <v>2855</v>
      </c>
      <c r="C353" s="136" t="s">
        <v>1879</v>
      </c>
      <c r="D353" s="139"/>
      <c r="E353" s="139"/>
      <c r="F353" s="138" t="str">
        <f t="shared" si="38"/>
        <v>-</v>
      </c>
      <c r="G353" s="78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</row>
    <row r="354" spans="1:24" ht="24" x14ac:dyDescent="0.2">
      <c r="A354" s="135">
        <v>26454</v>
      </c>
      <c r="B354" s="79" t="s">
        <v>1880</v>
      </c>
      <c r="C354" s="136" t="s">
        <v>1881</v>
      </c>
      <c r="D354" s="139"/>
      <c r="E354" s="139"/>
      <c r="F354" s="138" t="str">
        <f t="shared" si="38"/>
        <v>-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</row>
    <row r="355" spans="1:24" ht="12.75" customHeight="1" x14ac:dyDescent="0.2">
      <c r="A355" s="135" t="s">
        <v>1882</v>
      </c>
      <c r="B355" s="79" t="s">
        <v>2856</v>
      </c>
      <c r="C355" s="136" t="s">
        <v>1882</v>
      </c>
      <c r="D355" s="139"/>
      <c r="E355" s="139"/>
      <c r="F355" s="138" t="str">
        <f t="shared" si="38"/>
        <v>-</v>
      </c>
      <c r="G355" s="78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</row>
    <row r="356" spans="1:24" ht="12.75" customHeight="1" x14ac:dyDescent="0.2">
      <c r="A356" s="135">
        <v>26464</v>
      </c>
      <c r="B356" s="79" t="s">
        <v>2486</v>
      </c>
      <c r="C356" s="136" t="s">
        <v>2487</v>
      </c>
      <c r="D356" s="139"/>
      <c r="E356" s="139"/>
      <c r="F356" s="138" t="str">
        <f t="shared" si="38"/>
        <v>-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</row>
    <row r="357" spans="1:24" ht="12.75" customHeight="1" x14ac:dyDescent="0.2">
      <c r="A357" s="135">
        <v>26473</v>
      </c>
      <c r="B357" s="79" t="s">
        <v>2488</v>
      </c>
      <c r="C357" s="136" t="s">
        <v>2489</v>
      </c>
      <c r="D357" s="139"/>
      <c r="E357" s="139"/>
      <c r="F357" s="138" t="str">
        <f t="shared" si="38"/>
        <v>-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</row>
    <row r="358" spans="1:24" ht="12" x14ac:dyDescent="0.2">
      <c r="A358" s="135" t="s">
        <v>1886</v>
      </c>
      <c r="B358" s="79" t="s">
        <v>2857</v>
      </c>
      <c r="C358" s="136" t="s">
        <v>1886</v>
      </c>
      <c r="D358" s="139"/>
      <c r="E358" s="139"/>
      <c r="F358" s="138" t="str">
        <f t="shared" si="38"/>
        <v>-</v>
      </c>
      <c r="G358" s="78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</row>
    <row r="359" spans="1:24" ht="12.75" customHeight="1" x14ac:dyDescent="0.2">
      <c r="A359" s="135">
        <v>26484</v>
      </c>
      <c r="B359" s="79" t="s">
        <v>2490</v>
      </c>
      <c r="C359" s="136" t="s">
        <v>2491</v>
      </c>
      <c r="D359" s="139"/>
      <c r="E359" s="139"/>
      <c r="F359" s="138" t="str">
        <f t="shared" si="38"/>
        <v>-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</row>
    <row r="360" spans="1:24" ht="24" x14ac:dyDescent="0.2">
      <c r="A360" s="135">
        <v>26534</v>
      </c>
      <c r="B360" s="79" t="s">
        <v>1887</v>
      </c>
      <c r="C360" s="136" t="s">
        <v>1888</v>
      </c>
      <c r="D360" s="139"/>
      <c r="E360" s="139"/>
      <c r="F360" s="138" t="str">
        <f t="shared" si="38"/>
        <v>-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</row>
    <row r="361" spans="1:24" ht="12.75" customHeight="1" x14ac:dyDescent="0.2">
      <c r="A361" s="135">
        <v>26544</v>
      </c>
      <c r="B361" s="79" t="s">
        <v>2492</v>
      </c>
      <c r="C361" s="136" t="s">
        <v>2493</v>
      </c>
      <c r="D361" s="139"/>
      <c r="E361" s="139"/>
      <c r="F361" s="138" t="str">
        <f t="shared" si="38"/>
        <v>-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</row>
    <row r="362" spans="1:24" ht="12.75" customHeight="1" x14ac:dyDescent="0.2">
      <c r="A362" s="135">
        <v>26554</v>
      </c>
      <c r="B362" s="79" t="s">
        <v>2494</v>
      </c>
      <c r="C362" s="136" t="s">
        <v>2495</v>
      </c>
      <c r="D362" s="139"/>
      <c r="E362" s="139"/>
      <c r="F362" s="138" t="str">
        <f t="shared" si="38"/>
        <v>-</v>
      </c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</row>
    <row r="363" spans="1:24" ht="12.75" customHeight="1" x14ac:dyDescent="0.2">
      <c r="A363" s="135">
        <v>26564</v>
      </c>
      <c r="B363" s="79" t="s">
        <v>2496</v>
      </c>
      <c r="C363" s="136" t="s">
        <v>2497</v>
      </c>
      <c r="D363" s="139"/>
      <c r="E363" s="139"/>
      <c r="F363" s="138" t="str">
        <f t="shared" si="38"/>
        <v>-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</row>
    <row r="364" spans="1:24" ht="12.75" customHeight="1" x14ac:dyDescent="0.2">
      <c r="A364" s="135" t="s">
        <v>2498</v>
      </c>
      <c r="B364" s="79" t="s">
        <v>2465</v>
      </c>
      <c r="C364" s="136" t="s">
        <v>2498</v>
      </c>
      <c r="D364" s="139"/>
      <c r="E364" s="139"/>
      <c r="F364" s="138" t="str">
        <f t="shared" si="38"/>
        <v>-</v>
      </c>
      <c r="G364" s="78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</row>
    <row r="365" spans="1:24" ht="12.75" customHeight="1" x14ac:dyDescent="0.2">
      <c r="A365" s="135">
        <v>27211</v>
      </c>
      <c r="B365" s="79" t="s">
        <v>2466</v>
      </c>
      <c r="C365" s="136">
        <v>27211</v>
      </c>
      <c r="D365" s="139"/>
      <c r="E365" s="139"/>
      <c r="F365" s="138" t="str">
        <f t="shared" ref="F365:F396" si="39">IF(D365&gt;0,IF(E365/D365&gt;=100,"&gt;&gt;100",E365/D365*100),"-")</f>
        <v>-</v>
      </c>
      <c r="G365" s="78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</row>
    <row r="366" spans="1:24" ht="12.75" customHeight="1" x14ac:dyDescent="0.2">
      <c r="A366" s="135">
        <v>27212</v>
      </c>
      <c r="B366" s="79" t="s">
        <v>2499</v>
      </c>
      <c r="C366" s="136">
        <v>27212</v>
      </c>
      <c r="D366" s="139"/>
      <c r="E366" s="139"/>
      <c r="F366" s="138" t="str">
        <f t="shared" si="39"/>
        <v>-</v>
      </c>
      <c r="G366" s="78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</row>
    <row r="367" spans="1:24" ht="12.75" customHeight="1" x14ac:dyDescent="0.2">
      <c r="A367" s="135">
        <v>27311</v>
      </c>
      <c r="B367" s="79" t="s">
        <v>2469</v>
      </c>
      <c r="C367" s="136">
        <v>27311</v>
      </c>
      <c r="D367" s="139"/>
      <c r="E367" s="139"/>
      <c r="F367" s="138" t="str">
        <f t="shared" si="39"/>
        <v>-</v>
      </c>
      <c r="G367" s="78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</row>
    <row r="368" spans="1:24" ht="12.75" customHeight="1" x14ac:dyDescent="0.2">
      <c r="A368" s="135" t="s">
        <v>2500</v>
      </c>
      <c r="B368" s="79" t="s">
        <v>2470</v>
      </c>
      <c r="C368" s="136" t="s">
        <v>2500</v>
      </c>
      <c r="D368" s="139"/>
      <c r="E368" s="139"/>
      <c r="F368" s="138" t="str">
        <f t="shared" si="39"/>
        <v>-</v>
      </c>
      <c r="G368" s="78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</row>
    <row r="369" spans="1:24" ht="12.75" customHeight="1" x14ac:dyDescent="0.2">
      <c r="A369" s="135">
        <v>27511</v>
      </c>
      <c r="B369" s="79" t="s">
        <v>2501</v>
      </c>
      <c r="C369" s="136">
        <v>27511</v>
      </c>
      <c r="D369" s="139"/>
      <c r="E369" s="139"/>
      <c r="F369" s="138" t="str">
        <f t="shared" si="39"/>
        <v>-</v>
      </c>
      <c r="G369" s="78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</row>
    <row r="370" spans="1:24" ht="12.75" customHeight="1" x14ac:dyDescent="0.2">
      <c r="A370" s="135">
        <v>27521</v>
      </c>
      <c r="B370" s="79" t="s">
        <v>2502</v>
      </c>
      <c r="C370" s="136">
        <v>27521</v>
      </c>
      <c r="D370" s="139"/>
      <c r="E370" s="139"/>
      <c r="F370" s="138" t="str">
        <f t="shared" si="39"/>
        <v>-</v>
      </c>
      <c r="G370" s="78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</row>
    <row r="371" spans="1:24" ht="12.75" customHeight="1" x14ac:dyDescent="0.2">
      <c r="A371" s="135">
        <v>27522</v>
      </c>
      <c r="B371" s="79" t="s">
        <v>2503</v>
      </c>
      <c r="C371" s="136">
        <v>27522</v>
      </c>
      <c r="D371" s="139"/>
      <c r="E371" s="139"/>
      <c r="F371" s="138" t="str">
        <f t="shared" si="39"/>
        <v>-</v>
      </c>
      <c r="G371" s="78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</row>
    <row r="372" spans="1:24" ht="12.75" customHeight="1" x14ac:dyDescent="0.2">
      <c r="A372" s="135">
        <v>27523</v>
      </c>
      <c r="B372" s="79" t="s">
        <v>2504</v>
      </c>
      <c r="C372" s="136">
        <v>27523</v>
      </c>
      <c r="D372" s="139"/>
      <c r="E372" s="139"/>
      <c r="F372" s="138" t="str">
        <f t="shared" si="39"/>
        <v>-</v>
      </c>
      <c r="G372" s="78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</row>
    <row r="373" spans="1:24" ht="12.75" customHeight="1" x14ac:dyDescent="0.2">
      <c r="A373" s="135">
        <v>27524</v>
      </c>
      <c r="B373" s="79" t="s">
        <v>2505</v>
      </c>
      <c r="C373" s="136">
        <v>27524</v>
      </c>
      <c r="D373" s="139"/>
      <c r="E373" s="139"/>
      <c r="F373" s="138" t="str">
        <f t="shared" si="39"/>
        <v>-</v>
      </c>
      <c r="G373" s="78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</row>
    <row r="374" spans="1:24" ht="12.75" customHeight="1" x14ac:dyDescent="0.2">
      <c r="A374" s="135">
        <v>27525</v>
      </c>
      <c r="B374" s="79" t="s">
        <v>2506</v>
      </c>
      <c r="C374" s="136">
        <v>27525</v>
      </c>
      <c r="D374" s="139"/>
      <c r="E374" s="139"/>
      <c r="F374" s="138" t="str">
        <f t="shared" si="39"/>
        <v>-</v>
      </c>
      <c r="G374" s="78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</row>
    <row r="375" spans="1:24" ht="24" x14ac:dyDescent="0.2">
      <c r="A375" s="135">
        <v>27526</v>
      </c>
      <c r="B375" s="79" t="s">
        <v>2507</v>
      </c>
      <c r="C375" s="136">
        <v>27526</v>
      </c>
      <c r="D375" s="139"/>
      <c r="E375" s="139"/>
      <c r="F375" s="138" t="str">
        <f t="shared" si="39"/>
        <v>-</v>
      </c>
      <c r="G375" s="78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</row>
    <row r="376" spans="1:24" ht="12.75" customHeight="1" x14ac:dyDescent="0.2">
      <c r="A376" s="135">
        <v>27527</v>
      </c>
      <c r="B376" s="79" t="s">
        <v>2508</v>
      </c>
      <c r="C376" s="136">
        <v>27527</v>
      </c>
      <c r="D376" s="139"/>
      <c r="E376" s="139"/>
      <c r="F376" s="138" t="str">
        <f t="shared" si="39"/>
        <v>-</v>
      </c>
      <c r="G376" s="78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</row>
    <row r="377" spans="1:24" ht="12.75" customHeight="1" x14ac:dyDescent="0.2">
      <c r="A377" s="135">
        <v>27528</v>
      </c>
      <c r="B377" s="79" t="s">
        <v>2509</v>
      </c>
      <c r="C377" s="136">
        <v>27528</v>
      </c>
      <c r="D377" s="139"/>
      <c r="E377" s="139"/>
      <c r="F377" s="138" t="str">
        <f t="shared" si="39"/>
        <v>-</v>
      </c>
      <c r="G377" s="78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</row>
    <row r="378" spans="1:24" ht="12.75" customHeight="1" x14ac:dyDescent="0.2">
      <c r="A378" s="135">
        <v>27611</v>
      </c>
      <c r="B378" s="79" t="s">
        <v>2471</v>
      </c>
      <c r="C378" s="136">
        <v>27611</v>
      </c>
      <c r="D378" s="139"/>
      <c r="E378" s="139"/>
      <c r="F378" s="138" t="str">
        <f t="shared" si="39"/>
        <v>-</v>
      </c>
      <c r="G378" s="78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</row>
    <row r="379" spans="1:24" ht="12.75" customHeight="1" x14ac:dyDescent="0.2">
      <c r="A379" s="135">
        <v>27612</v>
      </c>
      <c r="B379" s="79" t="s">
        <v>2510</v>
      </c>
      <c r="C379" s="136">
        <v>27612</v>
      </c>
      <c r="D379" s="139"/>
      <c r="E379" s="139"/>
      <c r="F379" s="138" t="str">
        <f t="shared" si="39"/>
        <v>-</v>
      </c>
      <c r="G379" s="78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</row>
    <row r="380" spans="1:24" ht="12.75" customHeight="1" x14ac:dyDescent="0.2">
      <c r="A380" s="135" t="s">
        <v>2511</v>
      </c>
      <c r="B380" s="75" t="s">
        <v>2512</v>
      </c>
      <c r="C380" s="136" t="s">
        <v>2511</v>
      </c>
      <c r="D380" s="139"/>
      <c r="E380" s="139"/>
      <c r="F380" s="138" t="str">
        <f t="shared" si="39"/>
        <v>-</v>
      </c>
      <c r="G380" s="78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</row>
    <row r="381" spans="1:24" ht="12.75" customHeight="1" x14ac:dyDescent="0.2">
      <c r="A381" s="135" t="s">
        <v>2513</v>
      </c>
      <c r="B381" s="75" t="s">
        <v>2514</v>
      </c>
      <c r="C381" s="136" t="s">
        <v>2513</v>
      </c>
      <c r="D381" s="139"/>
      <c r="E381" s="139"/>
      <c r="F381" s="138" t="str">
        <f t="shared" si="39"/>
        <v>-</v>
      </c>
      <c r="G381" s="78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</row>
    <row r="382" spans="1:24" ht="12.75" customHeight="1" x14ac:dyDescent="0.2">
      <c r="A382" s="135" t="s">
        <v>2515</v>
      </c>
      <c r="B382" s="75" t="s">
        <v>2516</v>
      </c>
      <c r="C382" s="136" t="s">
        <v>2515</v>
      </c>
      <c r="D382" s="139"/>
      <c r="E382" s="139"/>
      <c r="F382" s="138" t="str">
        <f t="shared" si="39"/>
        <v>-</v>
      </c>
      <c r="G382" s="78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</row>
    <row r="383" spans="1:24" ht="12.75" customHeight="1" x14ac:dyDescent="0.2">
      <c r="A383" s="135" t="s">
        <v>2517</v>
      </c>
      <c r="B383" s="75" t="s">
        <v>2518</v>
      </c>
      <c r="C383" s="136" t="s">
        <v>2517</v>
      </c>
      <c r="D383" s="139"/>
      <c r="E383" s="139"/>
      <c r="F383" s="138" t="str">
        <f t="shared" si="39"/>
        <v>-</v>
      </c>
      <c r="G383" s="78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</row>
    <row r="384" spans="1:24" ht="12.75" customHeight="1" x14ac:dyDescent="0.2">
      <c r="A384" s="135" t="s">
        <v>2519</v>
      </c>
      <c r="B384" s="75" t="s">
        <v>2520</v>
      </c>
      <c r="C384" s="136" t="s">
        <v>2519</v>
      </c>
      <c r="D384" s="139"/>
      <c r="E384" s="139"/>
      <c r="F384" s="138" t="str">
        <f t="shared" si="39"/>
        <v>-</v>
      </c>
      <c r="G384" s="78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</row>
    <row r="385" spans="1:24" ht="12.75" customHeight="1" x14ac:dyDescent="0.2">
      <c r="A385" s="135" t="s">
        <v>2521</v>
      </c>
      <c r="B385" s="75" t="s">
        <v>2522</v>
      </c>
      <c r="C385" s="136" t="s">
        <v>2521</v>
      </c>
      <c r="D385" s="139"/>
      <c r="E385" s="139"/>
      <c r="F385" s="138" t="str">
        <f t="shared" si="39"/>
        <v>-</v>
      </c>
      <c r="G385" s="78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</row>
    <row r="386" spans="1:24" ht="12.75" customHeight="1" x14ac:dyDescent="0.2">
      <c r="A386" s="135" t="s">
        <v>2523</v>
      </c>
      <c r="B386" s="79" t="s">
        <v>2524</v>
      </c>
      <c r="C386" s="136" t="s">
        <v>2523</v>
      </c>
      <c r="D386" s="139"/>
      <c r="E386" s="139"/>
      <c r="F386" s="138" t="str">
        <f t="shared" si="39"/>
        <v>-</v>
      </c>
      <c r="G386" s="78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</row>
    <row r="387" spans="1:24" ht="12" x14ac:dyDescent="0.2">
      <c r="A387" s="135" t="s">
        <v>2525</v>
      </c>
      <c r="B387" s="79" t="s">
        <v>2526</v>
      </c>
      <c r="C387" s="136" t="s">
        <v>2525</v>
      </c>
      <c r="D387" s="139"/>
      <c r="E387" s="139"/>
      <c r="F387" s="138" t="str">
        <f t="shared" si="39"/>
        <v>-</v>
      </c>
      <c r="G387" s="78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</row>
    <row r="388" spans="1:24" ht="12.75" customHeight="1" x14ac:dyDescent="0.2">
      <c r="A388" s="135" t="s">
        <v>2527</v>
      </c>
      <c r="B388" s="79" t="s">
        <v>2528</v>
      </c>
      <c r="C388" s="136" t="s">
        <v>2527</v>
      </c>
      <c r="D388" s="139"/>
      <c r="E388" s="139"/>
      <c r="F388" s="138" t="str">
        <f t="shared" si="39"/>
        <v>-</v>
      </c>
      <c r="G388" s="78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</row>
    <row r="389" spans="1:24" ht="12.75" customHeight="1" x14ac:dyDescent="0.2">
      <c r="A389" s="135" t="s">
        <v>2529</v>
      </c>
      <c r="B389" s="79" t="s">
        <v>2530</v>
      </c>
      <c r="C389" s="136" t="s">
        <v>2529</v>
      </c>
      <c r="D389" s="139"/>
      <c r="E389" s="139"/>
      <c r="F389" s="138" t="str">
        <f t="shared" si="39"/>
        <v>-</v>
      </c>
      <c r="G389" s="78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</row>
    <row r="390" spans="1:24" ht="12.75" customHeight="1" x14ac:dyDescent="0.2">
      <c r="A390" s="232" t="s">
        <v>2531</v>
      </c>
      <c r="B390" s="233" t="s">
        <v>2532</v>
      </c>
      <c r="C390" s="234" t="s">
        <v>2531</v>
      </c>
      <c r="D390" s="235"/>
      <c r="E390" s="235"/>
      <c r="F390" s="153" t="str">
        <f t="shared" si="39"/>
        <v>-</v>
      </c>
      <c r="G390" s="78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</row>
    <row r="391" spans="1:24" ht="12.75" customHeight="1" x14ac:dyDescent="0.2">
      <c r="A391" s="232" t="s">
        <v>2533</v>
      </c>
      <c r="B391" s="233" t="s">
        <v>2534</v>
      </c>
      <c r="C391" s="234" t="s">
        <v>2533</v>
      </c>
      <c r="D391" s="235"/>
      <c r="E391" s="235"/>
      <c r="F391" s="153" t="str">
        <f t="shared" si="39"/>
        <v>-</v>
      </c>
      <c r="G391" s="78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</row>
    <row r="392" spans="1:24" ht="12.75" customHeight="1" x14ac:dyDescent="0.2">
      <c r="A392" s="232" t="s">
        <v>2535</v>
      </c>
      <c r="B392" s="233" t="s">
        <v>2536</v>
      </c>
      <c r="C392" s="234" t="s">
        <v>2535</v>
      </c>
      <c r="D392" s="235"/>
      <c r="E392" s="235"/>
      <c r="F392" s="153" t="str">
        <f t="shared" si="39"/>
        <v>-</v>
      </c>
      <c r="G392" s="78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</row>
    <row r="393" spans="1:24" ht="24" x14ac:dyDescent="0.2">
      <c r="A393" s="232" t="s">
        <v>2537</v>
      </c>
      <c r="B393" s="233" t="s">
        <v>2538</v>
      </c>
      <c r="C393" s="234" t="s">
        <v>2537</v>
      </c>
      <c r="D393" s="235"/>
      <c r="E393" s="235"/>
      <c r="F393" s="153" t="str">
        <f t="shared" si="39"/>
        <v>-</v>
      </c>
      <c r="G393" s="78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</row>
    <row r="394" spans="1:24" ht="12.75" customHeight="1" x14ac:dyDescent="0.2">
      <c r="A394" s="232" t="s">
        <v>2539</v>
      </c>
      <c r="B394" s="233" t="s">
        <v>2540</v>
      </c>
      <c r="C394" s="234" t="s">
        <v>2539</v>
      </c>
      <c r="D394" s="235"/>
      <c r="E394" s="235"/>
      <c r="F394" s="153" t="str">
        <f t="shared" si="39"/>
        <v>-</v>
      </c>
      <c r="G394" s="78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</row>
    <row r="395" spans="1:24" ht="24" x14ac:dyDescent="0.2">
      <c r="A395" s="232" t="s">
        <v>2541</v>
      </c>
      <c r="B395" s="233" t="s">
        <v>2542</v>
      </c>
      <c r="C395" s="234" t="s">
        <v>2541</v>
      </c>
      <c r="D395" s="235"/>
      <c r="E395" s="235"/>
      <c r="F395" s="153" t="str">
        <f t="shared" si="39"/>
        <v>-</v>
      </c>
      <c r="G395" s="78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</row>
    <row r="396" spans="1:24" ht="12.75" customHeight="1" x14ac:dyDescent="0.2">
      <c r="A396" s="177" t="s">
        <v>2543</v>
      </c>
      <c r="B396" s="178" t="s">
        <v>2544</v>
      </c>
      <c r="C396" s="179" t="s">
        <v>2543</v>
      </c>
      <c r="D396" s="147"/>
      <c r="E396" s="201"/>
      <c r="F396" s="236" t="str">
        <f t="shared" si="39"/>
        <v>-</v>
      </c>
      <c r="G396" s="78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</row>
    <row r="397" spans="1:24" ht="15" customHeight="1" x14ac:dyDescent="0.2">
      <c r="A397" s="154"/>
      <c r="B397" s="155"/>
      <c r="C397" s="156"/>
      <c r="D397" s="157"/>
      <c r="E397" s="157"/>
      <c r="F397" s="157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</row>
    <row r="398" spans="1:24" ht="15" customHeight="1" x14ac:dyDescent="0.2">
      <c r="A398" s="154"/>
      <c r="B398" s="155"/>
      <c r="C398" s="156"/>
      <c r="D398" s="157"/>
      <c r="E398" s="157"/>
      <c r="F398" s="157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</row>
    <row r="399" spans="1:24" ht="15" customHeight="1" x14ac:dyDescent="0.2">
      <c r="A399" s="154"/>
      <c r="B399" s="155"/>
      <c r="C399" s="156"/>
      <c r="D399" s="157"/>
      <c r="E399" s="157"/>
      <c r="F399" s="157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</row>
    <row r="400" spans="1:24" ht="15" customHeight="1" x14ac:dyDescent="0.2">
      <c r="A400" s="154"/>
      <c r="B400" s="155"/>
      <c r="C400" s="156"/>
      <c r="D400" s="157"/>
      <c r="E400" s="157"/>
      <c r="F400" s="157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</row>
    <row r="401" spans="1:24" ht="15" customHeight="1" x14ac:dyDescent="0.2">
      <c r="A401" s="154"/>
      <c r="B401" s="155"/>
      <c r="C401" s="156"/>
      <c r="D401" s="157"/>
      <c r="E401" s="157"/>
      <c r="F401" s="157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</row>
    <row r="402" spans="1:24" ht="15" customHeight="1" x14ac:dyDescent="0.2">
      <c r="A402" s="154"/>
      <c r="B402" s="155"/>
      <c r="C402" s="156"/>
      <c r="D402" s="157"/>
      <c r="E402" s="157"/>
      <c r="F402" s="157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</row>
    <row r="403" spans="1:24" ht="15" customHeight="1" x14ac:dyDescent="0.2">
      <c r="A403" s="154"/>
      <c r="B403" s="155"/>
      <c r="C403" s="156"/>
      <c r="D403" s="157"/>
      <c r="E403" s="157"/>
      <c r="F403" s="157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</row>
    <row r="404" spans="1:24" ht="15" customHeight="1" x14ac:dyDescent="0.2">
      <c r="A404" s="154"/>
      <c r="B404" s="155"/>
      <c r="C404" s="156"/>
      <c r="D404" s="157"/>
      <c r="E404" s="157"/>
      <c r="F404" s="157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</row>
    <row r="405" spans="1:24" ht="15" customHeight="1" x14ac:dyDescent="0.2">
      <c r="A405" s="154"/>
      <c r="B405" s="155"/>
      <c r="C405" s="156"/>
      <c r="D405" s="157"/>
      <c r="E405" s="157"/>
      <c r="F405" s="157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</row>
    <row r="406" spans="1:24" ht="15" customHeight="1" x14ac:dyDescent="0.2">
      <c r="A406" s="154"/>
      <c r="B406" s="155"/>
      <c r="C406" s="156"/>
      <c r="D406" s="157"/>
      <c r="E406" s="157"/>
      <c r="F406" s="157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</row>
    <row r="407" spans="1:24" ht="15" customHeight="1" x14ac:dyDescent="0.2">
      <c r="A407" s="154"/>
      <c r="B407" s="155"/>
      <c r="C407" s="156"/>
      <c r="D407" s="157"/>
      <c r="E407" s="157"/>
      <c r="F407" s="157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</row>
    <row r="408" spans="1:24" ht="15" customHeight="1" x14ac:dyDescent="0.2">
      <c r="A408" s="154"/>
      <c r="B408" s="155"/>
      <c r="C408" s="156"/>
      <c r="D408" s="157"/>
      <c r="E408" s="157"/>
      <c r="F408" s="157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</row>
    <row r="409" spans="1:24" ht="15" customHeight="1" x14ac:dyDescent="0.2">
      <c r="A409" s="154"/>
      <c r="B409" s="155"/>
      <c r="C409" s="156"/>
      <c r="D409" s="157"/>
      <c r="E409" s="157"/>
      <c r="F409" s="157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</row>
    <row r="410" spans="1:24" ht="15" customHeight="1" x14ac:dyDescent="0.2">
      <c r="A410" s="154"/>
      <c r="B410" s="155"/>
      <c r="C410" s="156"/>
      <c r="D410" s="157"/>
      <c r="E410" s="157"/>
      <c r="F410" s="157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</row>
    <row r="411" spans="1:24" ht="15" customHeight="1" x14ac:dyDescent="0.2">
      <c r="A411" s="154"/>
      <c r="B411" s="155"/>
      <c r="C411" s="156"/>
      <c r="D411" s="157"/>
      <c r="E411" s="157"/>
      <c r="F411" s="157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</row>
    <row r="412" spans="1:24" ht="15" customHeight="1" x14ac:dyDescent="0.2">
      <c r="A412" s="154"/>
      <c r="B412" s="155"/>
      <c r="C412" s="156"/>
      <c r="D412" s="157"/>
      <c r="E412" s="157"/>
      <c r="F412" s="157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</row>
    <row r="413" spans="1:24" ht="15" customHeight="1" x14ac:dyDescent="0.2">
      <c r="A413" s="154"/>
      <c r="B413" s="155"/>
      <c r="C413" s="156"/>
      <c r="D413" s="157"/>
      <c r="E413" s="157"/>
      <c r="F413" s="157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</row>
    <row r="414" spans="1:24" ht="15" customHeight="1" x14ac:dyDescent="0.2">
      <c r="A414" s="154"/>
      <c r="B414" s="155"/>
      <c r="C414" s="156"/>
      <c r="D414" s="157"/>
      <c r="E414" s="157"/>
      <c r="F414" s="157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</row>
    <row r="415" spans="1:24" ht="15" customHeight="1" x14ac:dyDescent="0.2">
      <c r="A415" s="154"/>
      <c r="B415" s="155"/>
      <c r="C415" s="156"/>
      <c r="D415" s="157"/>
      <c r="E415" s="157"/>
      <c r="F415" s="157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</row>
    <row r="416" spans="1:24" ht="15" customHeight="1" x14ac:dyDescent="0.2">
      <c r="A416" s="154"/>
      <c r="B416" s="155"/>
      <c r="C416" s="156"/>
      <c r="D416" s="157"/>
      <c r="E416" s="157"/>
      <c r="F416" s="157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</row>
    <row r="417" spans="1:24" ht="15" customHeight="1" x14ac:dyDescent="0.2">
      <c r="A417" s="154"/>
      <c r="B417" s="155"/>
      <c r="C417" s="156"/>
      <c r="D417" s="157"/>
      <c r="E417" s="157"/>
      <c r="F417" s="157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</row>
    <row r="418" spans="1:24" ht="15" customHeight="1" x14ac:dyDescent="0.2">
      <c r="A418" s="154"/>
      <c r="B418" s="155"/>
      <c r="C418" s="156"/>
      <c r="D418" s="157"/>
      <c r="E418" s="157"/>
      <c r="F418" s="157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</row>
    <row r="419" spans="1:24" ht="15" customHeight="1" x14ac:dyDescent="0.2">
      <c r="A419" s="154"/>
      <c r="B419" s="155"/>
      <c r="C419" s="156"/>
      <c r="D419" s="157"/>
      <c r="E419" s="157"/>
      <c r="F419" s="157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</row>
    <row r="420" spans="1:24" ht="15" customHeight="1" x14ac:dyDescent="0.2">
      <c r="A420" s="154"/>
      <c r="B420" s="155"/>
      <c r="C420" s="156"/>
      <c r="D420" s="157"/>
      <c r="E420" s="157"/>
      <c r="F420" s="157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</row>
    <row r="421" spans="1:24" ht="15" customHeight="1" x14ac:dyDescent="0.2">
      <c r="A421" s="154"/>
      <c r="B421" s="155"/>
      <c r="C421" s="156"/>
      <c r="D421" s="157"/>
      <c r="E421" s="157"/>
      <c r="F421" s="157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</row>
    <row r="422" spans="1:24" ht="15" customHeight="1" x14ac:dyDescent="0.2">
      <c r="A422" s="154"/>
      <c r="B422" s="155"/>
      <c r="C422" s="156"/>
      <c r="D422" s="157"/>
      <c r="E422" s="157"/>
      <c r="F422" s="157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</row>
    <row r="423" spans="1:24" ht="15" customHeight="1" x14ac:dyDescent="0.2">
      <c r="A423" s="154"/>
      <c r="B423" s="155"/>
      <c r="C423" s="156"/>
      <c r="D423" s="157"/>
      <c r="E423" s="157"/>
      <c r="F423" s="157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</row>
    <row r="424" spans="1:24" ht="15" customHeight="1" x14ac:dyDescent="0.2">
      <c r="A424" s="154"/>
      <c r="B424" s="155"/>
      <c r="C424" s="156"/>
      <c r="D424" s="157"/>
      <c r="E424" s="157"/>
      <c r="F424" s="157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</row>
    <row r="425" spans="1:24" ht="15" customHeight="1" x14ac:dyDescent="0.2">
      <c r="A425" s="154"/>
      <c r="B425" s="155"/>
      <c r="C425" s="156"/>
      <c r="D425" s="157"/>
      <c r="E425" s="157"/>
      <c r="F425" s="157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</row>
    <row r="426" spans="1:24" ht="15" customHeight="1" x14ac:dyDescent="0.2">
      <c r="A426" s="154"/>
      <c r="B426" s="155"/>
      <c r="C426" s="156"/>
      <c r="D426" s="157"/>
      <c r="E426" s="157"/>
      <c r="F426" s="157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</row>
    <row r="427" spans="1:24" ht="15" customHeight="1" x14ac:dyDescent="0.2">
      <c r="A427" s="154"/>
      <c r="B427" s="155"/>
      <c r="C427" s="156"/>
      <c r="D427" s="157"/>
      <c r="E427" s="157"/>
      <c r="F427" s="157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</row>
    <row r="428" spans="1:24" ht="15" customHeight="1" x14ac:dyDescent="0.2">
      <c r="A428" s="154"/>
      <c r="B428" s="155"/>
      <c r="C428" s="156"/>
      <c r="D428" s="157"/>
      <c r="E428" s="157"/>
      <c r="F428" s="157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</row>
    <row r="429" spans="1:24" ht="15" customHeight="1" x14ac:dyDescent="0.2">
      <c r="A429" s="154"/>
      <c r="B429" s="155"/>
      <c r="C429" s="156"/>
      <c r="D429" s="157"/>
      <c r="E429" s="157"/>
      <c r="F429" s="157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</row>
    <row r="430" spans="1:24" ht="15" customHeight="1" x14ac:dyDescent="0.2">
      <c r="A430" s="154"/>
      <c r="B430" s="155"/>
      <c r="C430" s="156"/>
      <c r="D430" s="157"/>
      <c r="E430" s="157"/>
      <c r="F430" s="157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</row>
    <row r="431" spans="1:24" ht="15" customHeight="1" x14ac:dyDescent="0.2">
      <c r="A431" s="154"/>
      <c r="B431" s="155"/>
      <c r="C431" s="156"/>
      <c r="D431" s="157"/>
      <c r="E431" s="157"/>
      <c r="F431" s="157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</row>
    <row r="432" spans="1:24" ht="15" customHeight="1" x14ac:dyDescent="0.2">
      <c r="A432" s="154"/>
      <c r="B432" s="155"/>
      <c r="C432" s="156"/>
      <c r="D432" s="157"/>
      <c r="E432" s="157"/>
      <c r="F432" s="157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</row>
    <row r="433" spans="1:24" ht="15" customHeight="1" x14ac:dyDescent="0.2">
      <c r="A433" s="154"/>
      <c r="B433" s="155"/>
      <c r="C433" s="156"/>
      <c r="D433" s="157"/>
      <c r="E433" s="157"/>
      <c r="F433" s="157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</row>
    <row r="434" spans="1:24" ht="15" customHeight="1" x14ac:dyDescent="0.2">
      <c r="A434" s="154"/>
      <c r="B434" s="155"/>
      <c r="C434" s="156"/>
      <c r="D434" s="157"/>
      <c r="E434" s="157"/>
      <c r="F434" s="157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</row>
    <row r="435" spans="1:24" ht="15" customHeight="1" x14ac:dyDescent="0.2">
      <c r="A435" s="154"/>
      <c r="B435" s="155"/>
      <c r="C435" s="156"/>
      <c r="D435" s="157"/>
      <c r="E435" s="157"/>
      <c r="F435" s="157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</row>
    <row r="436" spans="1:24" ht="15" customHeight="1" x14ac:dyDescent="0.2">
      <c r="A436" s="154"/>
      <c r="B436" s="155"/>
      <c r="C436" s="156"/>
      <c r="D436" s="157"/>
      <c r="E436" s="157"/>
      <c r="F436" s="157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</row>
    <row r="437" spans="1:24" ht="15" customHeight="1" x14ac:dyDescent="0.2">
      <c r="A437" s="154"/>
      <c r="B437" s="155"/>
      <c r="C437" s="156"/>
      <c r="D437" s="157"/>
      <c r="E437" s="157"/>
      <c r="F437" s="157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</row>
    <row r="438" spans="1:24" ht="15" customHeight="1" x14ac:dyDescent="0.2">
      <c r="A438" s="154"/>
      <c r="B438" s="155"/>
      <c r="C438" s="156"/>
      <c r="D438" s="157"/>
      <c r="E438" s="157"/>
      <c r="F438" s="157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</row>
    <row r="439" spans="1:24" ht="15" customHeight="1" x14ac:dyDescent="0.2">
      <c r="A439" s="154"/>
      <c r="B439" s="155"/>
      <c r="C439" s="156"/>
      <c r="D439" s="157"/>
      <c r="E439" s="157"/>
      <c r="F439" s="157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</row>
    <row r="440" spans="1:24" ht="15" customHeight="1" x14ac:dyDescent="0.2">
      <c r="A440" s="154"/>
      <c r="B440" s="155"/>
      <c r="C440" s="156"/>
      <c r="D440" s="157"/>
      <c r="E440" s="157"/>
      <c r="F440" s="157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</row>
    <row r="441" spans="1:24" ht="15" customHeight="1" x14ac:dyDescent="0.2">
      <c r="A441" s="154"/>
      <c r="B441" s="155"/>
      <c r="C441" s="156"/>
      <c r="D441" s="157"/>
      <c r="E441" s="157"/>
      <c r="F441" s="157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</row>
    <row r="442" spans="1:24" ht="15" customHeight="1" x14ac:dyDescent="0.2">
      <c r="A442" s="154"/>
      <c r="B442" s="155"/>
      <c r="C442" s="156"/>
      <c r="D442" s="157"/>
      <c r="E442" s="157"/>
      <c r="F442" s="157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</row>
    <row r="443" spans="1:24" ht="15" customHeight="1" x14ac:dyDescent="0.2">
      <c r="A443" s="154"/>
      <c r="B443" s="155"/>
      <c r="C443" s="156"/>
      <c r="D443" s="157"/>
      <c r="E443" s="157"/>
      <c r="F443" s="157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</row>
    <row r="444" spans="1:24" ht="15" customHeight="1" x14ac:dyDescent="0.2">
      <c r="A444" s="154"/>
      <c r="B444" s="155"/>
      <c r="C444" s="156"/>
      <c r="D444" s="157"/>
      <c r="E444" s="157"/>
      <c r="F444" s="157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</row>
    <row r="445" spans="1:24" ht="15" customHeight="1" x14ac:dyDescent="0.2">
      <c r="A445" s="154"/>
      <c r="B445" s="155"/>
      <c r="C445" s="156"/>
      <c r="D445" s="157"/>
      <c r="E445" s="157"/>
      <c r="F445" s="157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</row>
    <row r="446" spans="1:24" ht="15" customHeight="1" x14ac:dyDescent="0.2">
      <c r="A446" s="154"/>
      <c r="B446" s="155"/>
      <c r="C446" s="156"/>
      <c r="D446" s="157"/>
      <c r="E446" s="157"/>
      <c r="F446" s="157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</row>
    <row r="447" spans="1:24" ht="15" customHeight="1" x14ac:dyDescent="0.2">
      <c r="A447" s="154"/>
      <c r="B447" s="155"/>
      <c r="C447" s="156"/>
      <c r="D447" s="157"/>
      <c r="E447" s="157"/>
      <c r="F447" s="157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</row>
    <row r="448" spans="1:24" ht="15" customHeight="1" x14ac:dyDescent="0.2">
      <c r="A448" s="154"/>
      <c r="B448" s="155"/>
      <c r="C448" s="156"/>
      <c r="D448" s="157"/>
      <c r="E448" s="157"/>
      <c r="F448" s="157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</row>
    <row r="449" spans="1:24" ht="15" customHeight="1" x14ac:dyDescent="0.2">
      <c r="A449" s="154"/>
      <c r="B449" s="155"/>
      <c r="C449" s="156"/>
      <c r="D449" s="157"/>
      <c r="E449" s="157"/>
      <c r="F449" s="157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</row>
    <row r="450" spans="1:24" ht="15" customHeight="1" x14ac:dyDescent="0.2">
      <c r="A450" s="154"/>
      <c r="B450" s="155"/>
      <c r="C450" s="156"/>
      <c r="D450" s="157"/>
      <c r="E450" s="157"/>
      <c r="F450" s="157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</row>
    <row r="451" spans="1:24" ht="15" customHeight="1" x14ac:dyDescent="0.2">
      <c r="A451" s="154"/>
      <c r="B451" s="155"/>
      <c r="C451" s="156"/>
      <c r="D451" s="157"/>
      <c r="E451" s="157"/>
      <c r="F451" s="157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</row>
    <row r="452" spans="1:24" ht="15" customHeight="1" x14ac:dyDescent="0.2">
      <c r="A452" s="154"/>
      <c r="B452" s="155"/>
      <c r="C452" s="156"/>
      <c r="D452" s="157"/>
      <c r="E452" s="157"/>
      <c r="F452" s="157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</row>
    <row r="453" spans="1:24" ht="15" customHeight="1" x14ac:dyDescent="0.2">
      <c r="A453" s="154"/>
      <c r="B453" s="155"/>
      <c r="C453" s="156"/>
      <c r="D453" s="157"/>
      <c r="E453" s="157"/>
      <c r="F453" s="157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</row>
    <row r="454" spans="1:24" ht="15" customHeight="1" x14ac:dyDescent="0.2">
      <c r="A454" s="154"/>
      <c r="B454" s="155"/>
      <c r="C454" s="156"/>
      <c r="D454" s="157"/>
      <c r="E454" s="157"/>
      <c r="F454" s="157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</row>
    <row r="455" spans="1:24" ht="15" customHeight="1" x14ac:dyDescent="0.2">
      <c r="A455" s="154"/>
      <c r="B455" s="155"/>
      <c r="C455" s="156"/>
      <c r="D455" s="157"/>
      <c r="E455" s="157"/>
      <c r="F455" s="157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</row>
    <row r="456" spans="1:24" ht="15" customHeight="1" x14ac:dyDescent="0.2">
      <c r="A456" s="154"/>
      <c r="B456" s="155"/>
      <c r="C456" s="156"/>
      <c r="D456" s="157"/>
      <c r="E456" s="157"/>
      <c r="F456" s="157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</row>
    <row r="457" spans="1:24" ht="15" customHeight="1" x14ac:dyDescent="0.2">
      <c r="A457" s="154"/>
      <c r="B457" s="155"/>
      <c r="C457" s="156"/>
      <c r="D457" s="157"/>
      <c r="E457" s="157"/>
      <c r="F457" s="157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</row>
    <row r="458" spans="1:24" ht="15" customHeight="1" x14ac:dyDescent="0.2">
      <c r="A458" s="154"/>
      <c r="B458" s="155"/>
      <c r="C458" s="156"/>
      <c r="D458" s="157"/>
      <c r="E458" s="157"/>
      <c r="F458" s="157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</row>
    <row r="459" spans="1:24" ht="15" customHeight="1" x14ac:dyDescent="0.2">
      <c r="A459" s="154"/>
      <c r="B459" s="155"/>
      <c r="C459" s="156"/>
      <c r="D459" s="157"/>
      <c r="E459" s="157"/>
      <c r="F459" s="157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</row>
    <row r="460" spans="1:24" ht="15" customHeight="1" x14ac:dyDescent="0.2">
      <c r="A460" s="154"/>
      <c r="B460" s="155"/>
      <c r="C460" s="156"/>
      <c r="D460" s="157"/>
      <c r="E460" s="157"/>
      <c r="F460" s="157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</row>
    <row r="461" spans="1:24" ht="15" customHeight="1" x14ac:dyDescent="0.2">
      <c r="A461" s="154"/>
      <c r="B461" s="155"/>
      <c r="C461" s="156"/>
      <c r="D461" s="157"/>
      <c r="E461" s="157"/>
      <c r="F461" s="157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</row>
    <row r="462" spans="1:24" ht="15" customHeight="1" x14ac:dyDescent="0.2">
      <c r="A462" s="154"/>
      <c r="B462" s="155"/>
      <c r="C462" s="156"/>
      <c r="D462" s="157"/>
      <c r="E462" s="157"/>
      <c r="F462" s="157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</row>
    <row r="463" spans="1:24" ht="15" customHeight="1" x14ac:dyDescent="0.2">
      <c r="A463" s="154"/>
      <c r="B463" s="155"/>
      <c r="C463" s="156"/>
      <c r="D463" s="157"/>
      <c r="E463" s="157"/>
      <c r="F463" s="157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</row>
    <row r="464" spans="1:24" ht="15" customHeight="1" x14ac:dyDescent="0.2">
      <c r="A464" s="154"/>
      <c r="B464" s="155"/>
      <c r="C464" s="156"/>
      <c r="D464" s="157"/>
      <c r="E464" s="157"/>
      <c r="F464" s="157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</row>
    <row r="465" spans="1:24" ht="15" customHeight="1" x14ac:dyDescent="0.2">
      <c r="A465" s="154"/>
      <c r="B465" s="155"/>
      <c r="C465" s="156"/>
      <c r="D465" s="157"/>
      <c r="E465" s="157"/>
      <c r="F465" s="157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</row>
    <row r="466" spans="1:24" ht="15" customHeight="1" x14ac:dyDescent="0.2">
      <c r="A466" s="154"/>
      <c r="B466" s="155"/>
      <c r="C466" s="156"/>
      <c r="D466" s="157"/>
      <c r="E466" s="157"/>
      <c r="F466" s="157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</row>
    <row r="467" spans="1:24" ht="15" customHeight="1" x14ac:dyDescent="0.2">
      <c r="A467" s="154"/>
      <c r="B467" s="155"/>
      <c r="C467" s="156"/>
      <c r="D467" s="157"/>
      <c r="E467" s="157"/>
      <c r="F467" s="157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</row>
    <row r="468" spans="1:24" ht="15" customHeight="1" x14ac:dyDescent="0.2">
      <c r="A468" s="154"/>
      <c r="B468" s="155"/>
      <c r="C468" s="156"/>
      <c r="D468" s="157"/>
      <c r="E468" s="157"/>
      <c r="F468" s="157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</row>
    <row r="469" spans="1:24" ht="15" customHeight="1" x14ac:dyDescent="0.2">
      <c r="A469" s="154"/>
      <c r="B469" s="155"/>
      <c r="C469" s="156"/>
      <c r="D469" s="157"/>
      <c r="E469" s="157"/>
      <c r="F469" s="157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</row>
    <row r="470" spans="1:24" ht="15" customHeight="1" x14ac:dyDescent="0.2">
      <c r="A470" s="154"/>
      <c r="B470" s="155"/>
      <c r="C470" s="156"/>
      <c r="D470" s="157"/>
      <c r="E470" s="157"/>
      <c r="F470" s="157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</row>
    <row r="471" spans="1:24" ht="15" customHeight="1" x14ac:dyDescent="0.2">
      <c r="A471" s="154"/>
      <c r="B471" s="155"/>
      <c r="C471" s="156"/>
      <c r="D471" s="157"/>
      <c r="E471" s="157"/>
      <c r="F471" s="157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</row>
    <row r="472" spans="1:24" ht="15" customHeight="1" x14ac:dyDescent="0.2">
      <c r="A472" s="154"/>
      <c r="B472" s="155"/>
      <c r="C472" s="156"/>
      <c r="D472" s="157"/>
      <c r="E472" s="157"/>
      <c r="F472" s="157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</row>
    <row r="473" spans="1:24" ht="15" customHeight="1" x14ac:dyDescent="0.2">
      <c r="A473" s="154"/>
      <c r="B473" s="155"/>
      <c r="C473" s="156"/>
      <c r="D473" s="157"/>
      <c r="E473" s="157"/>
      <c r="F473" s="157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</row>
    <row r="474" spans="1:24" ht="15" customHeight="1" x14ac:dyDescent="0.2">
      <c r="A474" s="154"/>
      <c r="B474" s="155"/>
      <c r="C474" s="156"/>
      <c r="D474" s="157"/>
      <c r="E474" s="157"/>
      <c r="F474" s="157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</row>
    <row r="475" spans="1:24" ht="15" customHeight="1" x14ac:dyDescent="0.2">
      <c r="A475" s="154"/>
      <c r="B475" s="155"/>
      <c r="C475" s="156"/>
      <c r="D475" s="157"/>
      <c r="E475" s="157"/>
      <c r="F475" s="157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</row>
    <row r="476" spans="1:24" ht="15" customHeight="1" x14ac:dyDescent="0.2">
      <c r="A476" s="154"/>
      <c r="B476" s="155"/>
      <c r="C476" s="156"/>
      <c r="D476" s="157"/>
      <c r="E476" s="157"/>
      <c r="F476" s="157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</row>
    <row r="477" spans="1:24" ht="15" customHeight="1" x14ac:dyDescent="0.2">
      <c r="A477" s="154"/>
      <c r="B477" s="155"/>
      <c r="C477" s="156"/>
      <c r="D477" s="157"/>
      <c r="E477" s="157"/>
      <c r="F477" s="157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</row>
    <row r="478" spans="1:24" ht="15" customHeight="1" x14ac:dyDescent="0.2">
      <c r="A478" s="154"/>
      <c r="B478" s="155"/>
      <c r="C478" s="156"/>
      <c r="D478" s="157"/>
      <c r="E478" s="157"/>
      <c r="F478" s="157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</row>
    <row r="479" spans="1:24" ht="15" customHeight="1" x14ac:dyDescent="0.2">
      <c r="A479" s="154"/>
      <c r="B479" s="155"/>
      <c r="C479" s="156"/>
      <c r="D479" s="157"/>
      <c r="E479" s="157"/>
      <c r="F479" s="157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</row>
    <row r="480" spans="1:24" ht="15" customHeight="1" x14ac:dyDescent="0.2">
      <c r="A480" s="154"/>
      <c r="B480" s="155"/>
      <c r="C480" s="156"/>
      <c r="D480" s="157"/>
      <c r="E480" s="157"/>
      <c r="F480" s="157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</row>
    <row r="481" spans="1:24" ht="15" customHeight="1" x14ac:dyDescent="0.2">
      <c r="A481" s="154"/>
      <c r="B481" s="155"/>
      <c r="C481" s="156"/>
      <c r="D481" s="157"/>
      <c r="E481" s="157"/>
      <c r="F481" s="157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</row>
    <row r="482" spans="1:24" ht="15" customHeight="1" x14ac:dyDescent="0.2">
      <c r="A482" s="154"/>
      <c r="B482" s="155"/>
      <c r="C482" s="156"/>
      <c r="D482" s="157"/>
      <c r="E482" s="157"/>
      <c r="F482" s="157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</row>
    <row r="483" spans="1:24" ht="15" customHeight="1" x14ac:dyDescent="0.2">
      <c r="A483" s="154"/>
      <c r="B483" s="155"/>
      <c r="C483" s="156"/>
      <c r="D483" s="157"/>
      <c r="E483" s="157"/>
      <c r="F483" s="157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</row>
    <row r="484" spans="1:24" ht="15" customHeight="1" x14ac:dyDescent="0.2">
      <c r="A484" s="154"/>
      <c r="B484" s="155"/>
      <c r="C484" s="156"/>
      <c r="D484" s="157"/>
      <c r="E484" s="157"/>
      <c r="F484" s="157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</row>
    <row r="485" spans="1:24" ht="15" customHeight="1" x14ac:dyDescent="0.2">
      <c r="A485" s="154"/>
      <c r="B485" s="155"/>
      <c r="C485" s="156"/>
      <c r="D485" s="157"/>
      <c r="E485" s="157"/>
      <c r="F485" s="157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</row>
    <row r="486" spans="1:24" ht="15" customHeight="1" x14ac:dyDescent="0.2">
      <c r="A486" s="154"/>
      <c r="B486" s="155"/>
      <c r="C486" s="156"/>
      <c r="D486" s="157"/>
      <c r="E486" s="157"/>
      <c r="F486" s="157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</row>
    <row r="487" spans="1:24" ht="15" customHeight="1" x14ac:dyDescent="0.2">
      <c r="A487" s="154"/>
      <c r="B487" s="155"/>
      <c r="C487" s="156"/>
      <c r="D487" s="157"/>
      <c r="E487" s="157"/>
      <c r="F487" s="157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</row>
    <row r="488" spans="1:24" ht="15" customHeight="1" x14ac:dyDescent="0.2">
      <c r="A488" s="154"/>
      <c r="B488" s="155"/>
      <c r="C488" s="156"/>
      <c r="D488" s="157"/>
      <c r="E488" s="157"/>
      <c r="F488" s="157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</row>
    <row r="489" spans="1:24" ht="15" customHeight="1" x14ac:dyDescent="0.2">
      <c r="A489" s="154"/>
      <c r="B489" s="155"/>
      <c r="C489" s="156"/>
      <c r="D489" s="157"/>
      <c r="E489" s="157"/>
      <c r="F489" s="157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</row>
    <row r="490" spans="1:24" ht="15" customHeight="1" x14ac:dyDescent="0.2">
      <c r="A490" s="154"/>
      <c r="B490" s="155"/>
      <c r="C490" s="156"/>
      <c r="D490" s="157"/>
      <c r="E490" s="157"/>
      <c r="F490" s="157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</row>
    <row r="491" spans="1:24" ht="15" customHeight="1" x14ac:dyDescent="0.2">
      <c r="A491" s="154"/>
      <c r="B491" s="155"/>
      <c r="C491" s="156"/>
      <c r="D491" s="157"/>
      <c r="E491" s="157"/>
      <c r="F491" s="157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</row>
    <row r="492" spans="1:24" ht="15" customHeight="1" x14ac:dyDescent="0.2">
      <c r="A492" s="154"/>
      <c r="B492" s="155"/>
      <c r="C492" s="156"/>
      <c r="D492" s="157"/>
      <c r="E492" s="157"/>
      <c r="F492" s="157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</row>
    <row r="493" spans="1:24" ht="15" customHeight="1" x14ac:dyDescent="0.2">
      <c r="A493" s="154"/>
      <c r="B493" s="155"/>
      <c r="C493" s="156"/>
      <c r="D493" s="157"/>
      <c r="E493" s="157"/>
      <c r="F493" s="157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</row>
    <row r="494" spans="1:24" ht="15" customHeight="1" x14ac:dyDescent="0.2">
      <c r="A494" s="154"/>
      <c r="B494" s="155"/>
      <c r="C494" s="156"/>
      <c r="D494" s="157"/>
      <c r="E494" s="157"/>
      <c r="F494" s="157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</row>
    <row r="495" spans="1:24" ht="15" customHeight="1" x14ac:dyDescent="0.2">
      <c r="A495" s="154"/>
      <c r="B495" s="155"/>
      <c r="C495" s="156"/>
      <c r="D495" s="157"/>
      <c r="E495" s="157"/>
      <c r="F495" s="157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</row>
    <row r="496" spans="1:24" ht="15" customHeight="1" x14ac:dyDescent="0.2">
      <c r="A496" s="154"/>
      <c r="B496" s="155"/>
      <c r="C496" s="156"/>
      <c r="D496" s="157"/>
      <c r="E496" s="157"/>
      <c r="F496" s="157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</row>
    <row r="497" spans="1:24" ht="15" customHeight="1" x14ac:dyDescent="0.2">
      <c r="A497" s="154"/>
      <c r="B497" s="155"/>
      <c r="C497" s="156"/>
      <c r="D497" s="157"/>
      <c r="E497" s="157"/>
      <c r="F497" s="157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</row>
    <row r="498" spans="1:24" ht="15" customHeight="1" x14ac:dyDescent="0.2">
      <c r="A498" s="154"/>
      <c r="B498" s="155"/>
      <c r="C498" s="156"/>
      <c r="D498" s="157"/>
      <c r="E498" s="157"/>
      <c r="F498" s="157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</row>
    <row r="499" spans="1:24" ht="15" customHeight="1" x14ac:dyDescent="0.2">
      <c r="A499" s="154"/>
      <c r="B499" s="155"/>
      <c r="C499" s="156"/>
      <c r="D499" s="157"/>
      <c r="E499" s="157"/>
      <c r="F499" s="157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</row>
    <row r="500" spans="1:24" ht="15" customHeight="1" x14ac:dyDescent="0.2">
      <c r="A500" s="154"/>
      <c r="B500" s="155"/>
      <c r="C500" s="156"/>
      <c r="D500" s="157"/>
      <c r="E500" s="157"/>
      <c r="F500" s="157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</row>
    <row r="501" spans="1:24" ht="15" customHeight="1" x14ac:dyDescent="0.2">
      <c r="A501" s="154"/>
      <c r="B501" s="155"/>
      <c r="C501" s="156"/>
      <c r="D501" s="157"/>
      <c r="E501" s="157"/>
      <c r="F501" s="157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</row>
    <row r="502" spans="1:24" ht="15" customHeight="1" x14ac:dyDescent="0.2">
      <c r="A502" s="154"/>
      <c r="B502" s="155"/>
      <c r="C502" s="156"/>
      <c r="D502" s="157"/>
      <c r="E502" s="157"/>
      <c r="F502" s="157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</row>
    <row r="503" spans="1:24" ht="15" customHeight="1" x14ac:dyDescent="0.2">
      <c r="A503" s="154"/>
      <c r="B503" s="155"/>
      <c r="C503" s="156"/>
      <c r="D503" s="157"/>
      <c r="E503" s="157"/>
      <c r="F503" s="157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</row>
    <row r="504" spans="1:24" ht="15" customHeight="1" x14ac:dyDescent="0.2">
      <c r="A504" s="154"/>
      <c r="B504" s="155"/>
      <c r="C504" s="156"/>
      <c r="D504" s="157"/>
      <c r="E504" s="157"/>
      <c r="F504" s="157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</row>
    <row r="505" spans="1:24" ht="15" customHeight="1" x14ac:dyDescent="0.2">
      <c r="A505" s="154"/>
      <c r="B505" s="155"/>
      <c r="C505" s="156"/>
      <c r="D505" s="157"/>
      <c r="E505" s="157"/>
      <c r="F505" s="157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</row>
    <row r="506" spans="1:24" ht="15" customHeight="1" x14ac:dyDescent="0.2">
      <c r="A506" s="154"/>
      <c r="B506" s="155"/>
      <c r="C506" s="156"/>
      <c r="D506" s="157"/>
      <c r="E506" s="157"/>
      <c r="F506" s="157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</row>
    <row r="507" spans="1:24" ht="15" customHeight="1" x14ac:dyDescent="0.2">
      <c r="A507" s="154"/>
      <c r="B507" s="155"/>
      <c r="C507" s="156"/>
      <c r="D507" s="157"/>
      <c r="E507" s="157"/>
      <c r="F507" s="157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</row>
    <row r="508" spans="1:24" ht="15" customHeight="1" x14ac:dyDescent="0.2">
      <c r="A508" s="154"/>
      <c r="B508" s="155"/>
      <c r="C508" s="156"/>
      <c r="D508" s="157"/>
      <c r="E508" s="157"/>
      <c r="F508" s="157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</row>
    <row r="509" spans="1:24" ht="15" customHeight="1" x14ac:dyDescent="0.2">
      <c r="A509" s="154"/>
      <c r="B509" s="155"/>
      <c r="C509" s="156"/>
      <c r="D509" s="157"/>
      <c r="E509" s="157"/>
      <c r="F509" s="157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</row>
    <row r="510" spans="1:24" ht="15" customHeight="1" x14ac:dyDescent="0.2">
      <c r="A510" s="154"/>
      <c r="B510" s="155"/>
      <c r="C510" s="156"/>
      <c r="D510" s="157"/>
      <c r="E510" s="157"/>
      <c r="F510" s="157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</row>
    <row r="511" spans="1:24" ht="15" customHeight="1" x14ac:dyDescent="0.2">
      <c r="A511" s="154"/>
      <c r="B511" s="155"/>
      <c r="C511" s="156"/>
      <c r="D511" s="157"/>
      <c r="E511" s="157"/>
      <c r="F511" s="157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</row>
    <row r="512" spans="1:24" ht="15" customHeight="1" x14ac:dyDescent="0.2">
      <c r="A512" s="154"/>
      <c r="B512" s="155"/>
      <c r="C512" s="156"/>
      <c r="D512" s="157"/>
      <c r="E512" s="157"/>
      <c r="F512" s="157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</row>
    <row r="513" spans="1:24" ht="15" customHeight="1" x14ac:dyDescent="0.2">
      <c r="A513" s="154"/>
      <c r="B513" s="155"/>
      <c r="C513" s="156"/>
      <c r="D513" s="157"/>
      <c r="E513" s="157"/>
      <c r="F513" s="157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</row>
    <row r="514" spans="1:24" ht="15" customHeight="1" x14ac:dyDescent="0.2">
      <c r="A514" s="154"/>
      <c r="B514" s="155"/>
      <c r="C514" s="156"/>
      <c r="D514" s="157"/>
      <c r="E514" s="157"/>
      <c r="F514" s="157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</row>
    <row r="515" spans="1:24" ht="15" customHeight="1" x14ac:dyDescent="0.2">
      <c r="A515" s="154"/>
      <c r="B515" s="155"/>
      <c r="C515" s="156"/>
      <c r="D515" s="157"/>
      <c r="E515" s="157"/>
      <c r="F515" s="157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</row>
    <row r="516" spans="1:24" ht="15" customHeight="1" x14ac:dyDescent="0.2">
      <c r="A516" s="154"/>
      <c r="B516" s="155"/>
      <c r="C516" s="156"/>
      <c r="D516" s="157"/>
      <c r="E516" s="157"/>
      <c r="F516" s="157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</row>
    <row r="517" spans="1:24" ht="15" customHeight="1" x14ac:dyDescent="0.2">
      <c r="A517" s="154"/>
      <c r="B517" s="155"/>
      <c r="C517" s="156"/>
      <c r="D517" s="157"/>
      <c r="E517" s="157"/>
      <c r="F517" s="157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</row>
    <row r="518" spans="1:24" ht="15" customHeight="1" x14ac:dyDescent="0.2">
      <c r="A518" s="154"/>
      <c r="B518" s="155"/>
      <c r="C518" s="156"/>
      <c r="D518" s="157"/>
      <c r="E518" s="157"/>
      <c r="F518" s="157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</row>
    <row r="519" spans="1:24" ht="15" customHeight="1" x14ac:dyDescent="0.2">
      <c r="A519" s="154"/>
      <c r="B519" s="155"/>
      <c r="C519" s="156"/>
      <c r="D519" s="157"/>
      <c r="E519" s="157"/>
      <c r="F519" s="157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</row>
    <row r="520" spans="1:24" ht="15" customHeight="1" x14ac:dyDescent="0.2">
      <c r="A520" s="154"/>
      <c r="B520" s="155"/>
      <c r="C520" s="156"/>
      <c r="D520" s="157"/>
      <c r="E520" s="157"/>
      <c r="F520" s="157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</row>
    <row r="521" spans="1:24" ht="15" customHeight="1" x14ac:dyDescent="0.2">
      <c r="A521" s="154"/>
      <c r="B521" s="155"/>
      <c r="C521" s="156"/>
      <c r="D521" s="157"/>
      <c r="E521" s="157"/>
      <c r="F521" s="157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</row>
    <row r="522" spans="1:24" ht="15" customHeight="1" x14ac:dyDescent="0.2">
      <c r="A522" s="154"/>
      <c r="B522" s="155"/>
      <c r="C522" s="156"/>
      <c r="D522" s="157"/>
      <c r="E522" s="157"/>
      <c r="F522" s="157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</row>
    <row r="523" spans="1:24" ht="15" customHeight="1" x14ac:dyDescent="0.2">
      <c r="A523" s="154"/>
      <c r="B523" s="155"/>
      <c r="C523" s="156"/>
      <c r="D523" s="157"/>
      <c r="E523" s="157"/>
      <c r="F523" s="157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</row>
    <row r="524" spans="1:24" ht="15" customHeight="1" x14ac:dyDescent="0.2">
      <c r="A524" s="154"/>
      <c r="B524" s="155"/>
      <c r="C524" s="156"/>
      <c r="D524" s="157"/>
      <c r="E524" s="157"/>
      <c r="F524" s="157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</row>
    <row r="525" spans="1:24" ht="15" customHeight="1" x14ac:dyDescent="0.2">
      <c r="A525" s="154"/>
      <c r="B525" s="155"/>
      <c r="C525" s="156"/>
      <c r="D525" s="157"/>
      <c r="E525" s="157"/>
      <c r="F525" s="157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</row>
    <row r="526" spans="1:24" ht="15" customHeight="1" x14ac:dyDescent="0.2">
      <c r="A526" s="154"/>
      <c r="B526" s="155"/>
      <c r="C526" s="156"/>
      <c r="D526" s="157"/>
      <c r="E526" s="157"/>
      <c r="F526" s="157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</row>
    <row r="527" spans="1:24" ht="15" customHeight="1" x14ac:dyDescent="0.2">
      <c r="A527" s="154"/>
      <c r="B527" s="155"/>
      <c r="C527" s="156"/>
      <c r="D527" s="157"/>
      <c r="E527" s="157"/>
      <c r="F527" s="157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</row>
    <row r="528" spans="1:24" ht="15" customHeight="1" x14ac:dyDescent="0.2">
      <c r="A528" s="154"/>
      <c r="B528" s="155"/>
      <c r="C528" s="156"/>
      <c r="D528" s="157"/>
      <c r="E528" s="157"/>
      <c r="F528" s="157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</row>
    <row r="529" spans="1:24" ht="15" customHeight="1" x14ac:dyDescent="0.2">
      <c r="A529" s="154"/>
      <c r="B529" s="155"/>
      <c r="C529" s="156"/>
      <c r="D529" s="157"/>
      <c r="E529" s="157"/>
      <c r="F529" s="157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</row>
    <row r="530" spans="1:24" ht="15" customHeight="1" x14ac:dyDescent="0.2">
      <c r="A530" s="154"/>
      <c r="B530" s="155"/>
      <c r="C530" s="156"/>
      <c r="D530" s="157"/>
      <c r="E530" s="157"/>
      <c r="F530" s="157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</row>
    <row r="531" spans="1:24" ht="15" customHeight="1" x14ac:dyDescent="0.2">
      <c r="A531" s="154"/>
      <c r="B531" s="155"/>
      <c r="C531" s="156"/>
      <c r="D531" s="157"/>
      <c r="E531" s="157"/>
      <c r="F531" s="157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</row>
    <row r="532" spans="1:24" ht="15" customHeight="1" x14ac:dyDescent="0.2">
      <c r="A532" s="154"/>
      <c r="B532" s="155"/>
      <c r="C532" s="156"/>
      <c r="D532" s="157"/>
      <c r="E532" s="157"/>
      <c r="F532" s="157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</row>
    <row r="533" spans="1:24" ht="15" customHeight="1" x14ac:dyDescent="0.2">
      <c r="A533" s="154"/>
      <c r="B533" s="155"/>
      <c r="C533" s="156"/>
      <c r="D533" s="157"/>
      <c r="E533" s="157"/>
      <c r="F533" s="157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</row>
    <row r="534" spans="1:24" ht="15" customHeight="1" x14ac:dyDescent="0.2">
      <c r="A534" s="154"/>
      <c r="B534" s="155"/>
      <c r="C534" s="156"/>
      <c r="D534" s="157"/>
      <c r="E534" s="157"/>
      <c r="F534" s="157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</row>
    <row r="535" spans="1:24" ht="15" customHeight="1" x14ac:dyDescent="0.2">
      <c r="A535" s="154"/>
      <c r="B535" s="155"/>
      <c r="C535" s="156"/>
      <c r="D535" s="157"/>
      <c r="E535" s="157"/>
      <c r="F535" s="157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</row>
    <row r="536" spans="1:24" ht="15" customHeight="1" x14ac:dyDescent="0.2">
      <c r="A536" s="154"/>
      <c r="B536" s="155"/>
      <c r="C536" s="156"/>
      <c r="D536" s="157"/>
      <c r="E536" s="157"/>
      <c r="F536" s="157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</row>
    <row r="537" spans="1:24" ht="15" customHeight="1" x14ac:dyDescent="0.2">
      <c r="A537" s="154"/>
      <c r="B537" s="155"/>
      <c r="C537" s="156"/>
      <c r="D537" s="157"/>
      <c r="E537" s="157"/>
      <c r="F537" s="157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</row>
    <row r="538" spans="1:24" ht="15" customHeight="1" x14ac:dyDescent="0.2">
      <c r="A538" s="154"/>
      <c r="B538" s="155"/>
      <c r="C538" s="156"/>
      <c r="D538" s="157"/>
      <c r="E538" s="157"/>
      <c r="F538" s="157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</row>
    <row r="539" spans="1:24" ht="15" customHeight="1" x14ac:dyDescent="0.2">
      <c r="A539" s="154"/>
      <c r="B539" s="155"/>
      <c r="C539" s="156"/>
      <c r="D539" s="157"/>
      <c r="E539" s="157"/>
      <c r="F539" s="157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</row>
    <row r="540" spans="1:24" ht="15" customHeight="1" x14ac:dyDescent="0.2">
      <c r="A540" s="154"/>
      <c r="B540" s="155"/>
      <c r="C540" s="156"/>
      <c r="D540" s="157"/>
      <c r="E540" s="157"/>
      <c r="F540" s="157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</row>
    <row r="541" spans="1:24" ht="15" customHeight="1" x14ac:dyDescent="0.2">
      <c r="A541" s="154"/>
      <c r="B541" s="155"/>
      <c r="C541" s="156"/>
      <c r="D541" s="157"/>
      <c r="E541" s="157"/>
      <c r="F541" s="157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</row>
    <row r="542" spans="1:24" ht="15" customHeight="1" x14ac:dyDescent="0.2">
      <c r="A542" s="154"/>
      <c r="B542" s="155"/>
      <c r="C542" s="156"/>
      <c r="D542" s="157"/>
      <c r="E542" s="157"/>
      <c r="F542" s="157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</row>
    <row r="543" spans="1:24" ht="15" customHeight="1" x14ac:dyDescent="0.2">
      <c r="A543" s="154"/>
      <c r="B543" s="155"/>
      <c r="C543" s="156"/>
      <c r="D543" s="157"/>
      <c r="E543" s="157"/>
      <c r="F543" s="157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</row>
    <row r="544" spans="1:24" ht="15" customHeight="1" x14ac:dyDescent="0.2">
      <c r="A544" s="154"/>
      <c r="B544" s="155"/>
      <c r="C544" s="156"/>
      <c r="D544" s="157"/>
      <c r="E544" s="157"/>
      <c r="F544" s="157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</row>
    <row r="545" spans="1:24" ht="15" customHeight="1" x14ac:dyDescent="0.2">
      <c r="A545" s="154"/>
      <c r="B545" s="155"/>
      <c r="C545" s="156"/>
      <c r="D545" s="157"/>
      <c r="E545" s="157"/>
      <c r="F545" s="157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</row>
    <row r="546" spans="1:24" ht="15" customHeight="1" x14ac:dyDescent="0.2">
      <c r="A546" s="154"/>
      <c r="B546" s="155"/>
      <c r="C546" s="156"/>
      <c r="D546" s="157"/>
      <c r="E546" s="157"/>
      <c r="F546" s="157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</row>
    <row r="547" spans="1:24" ht="15" customHeight="1" x14ac:dyDescent="0.2">
      <c r="A547" s="154"/>
      <c r="B547" s="155"/>
      <c r="C547" s="156"/>
      <c r="D547" s="157"/>
      <c r="E547" s="157"/>
      <c r="F547" s="157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</row>
    <row r="548" spans="1:24" ht="15" customHeight="1" x14ac:dyDescent="0.2">
      <c r="A548" s="154"/>
      <c r="B548" s="155"/>
      <c r="C548" s="156"/>
      <c r="D548" s="157"/>
      <c r="E548" s="157"/>
      <c r="F548" s="157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</row>
    <row r="549" spans="1:24" ht="15" customHeight="1" x14ac:dyDescent="0.2">
      <c r="A549" s="154"/>
      <c r="B549" s="155"/>
      <c r="C549" s="156"/>
      <c r="D549" s="157"/>
      <c r="E549" s="157"/>
      <c r="F549" s="157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</row>
    <row r="550" spans="1:24" ht="15" customHeight="1" x14ac:dyDescent="0.2">
      <c r="A550" s="154"/>
      <c r="B550" s="155"/>
      <c r="C550" s="156"/>
      <c r="D550" s="157"/>
      <c r="E550" s="157"/>
      <c r="F550" s="157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</row>
    <row r="551" spans="1:24" ht="15" customHeight="1" x14ac:dyDescent="0.2">
      <c r="A551" s="154"/>
      <c r="B551" s="155"/>
      <c r="C551" s="156"/>
      <c r="D551" s="157"/>
      <c r="E551" s="157"/>
      <c r="F551" s="157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</row>
    <row r="552" spans="1:24" ht="15" customHeight="1" x14ac:dyDescent="0.2">
      <c r="A552" s="154"/>
      <c r="B552" s="155"/>
      <c r="C552" s="156"/>
      <c r="D552" s="157"/>
      <c r="E552" s="157"/>
      <c r="F552" s="157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</row>
    <row r="553" spans="1:24" ht="15" customHeight="1" x14ac:dyDescent="0.2">
      <c r="A553" s="154"/>
      <c r="B553" s="155"/>
      <c r="C553" s="156"/>
      <c r="D553" s="157"/>
      <c r="E553" s="157"/>
      <c r="F553" s="157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</row>
    <row r="554" spans="1:24" ht="15" customHeight="1" x14ac:dyDescent="0.2">
      <c r="A554" s="154"/>
      <c r="B554" s="155"/>
      <c r="C554" s="156"/>
      <c r="D554" s="157"/>
      <c r="E554" s="157"/>
      <c r="F554" s="157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</row>
    <row r="555" spans="1:24" ht="15" customHeight="1" x14ac:dyDescent="0.2">
      <c r="A555" s="154"/>
      <c r="B555" s="155"/>
      <c r="C555" s="156"/>
      <c r="D555" s="157"/>
      <c r="E555" s="157"/>
      <c r="F555" s="157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</row>
    <row r="556" spans="1:24" ht="15" customHeight="1" x14ac:dyDescent="0.2">
      <c r="A556" s="154"/>
      <c r="B556" s="155"/>
      <c r="C556" s="156"/>
      <c r="D556" s="157"/>
      <c r="E556" s="157"/>
      <c r="F556" s="157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</row>
    <row r="557" spans="1:24" ht="15" customHeight="1" x14ac:dyDescent="0.2">
      <c r="A557" s="154"/>
      <c r="B557" s="155"/>
      <c r="C557" s="156"/>
      <c r="D557" s="157"/>
      <c r="E557" s="157"/>
      <c r="F557" s="157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</row>
    <row r="558" spans="1:24" ht="15" customHeight="1" x14ac:dyDescent="0.2">
      <c r="A558" s="154"/>
      <c r="B558" s="155"/>
      <c r="C558" s="156"/>
      <c r="D558" s="157"/>
      <c r="E558" s="157"/>
      <c r="F558" s="157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</row>
    <row r="559" spans="1:24" ht="15" customHeight="1" x14ac:dyDescent="0.2">
      <c r="A559" s="154"/>
      <c r="B559" s="155"/>
      <c r="C559" s="156"/>
      <c r="D559" s="157"/>
      <c r="E559" s="157"/>
      <c r="F559" s="157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</row>
    <row r="560" spans="1:24" ht="15" customHeight="1" x14ac:dyDescent="0.2">
      <c r="A560" s="154"/>
      <c r="B560" s="155"/>
      <c r="C560" s="156"/>
      <c r="D560" s="157"/>
      <c r="E560" s="157"/>
      <c r="F560" s="157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</row>
    <row r="561" spans="1:24" ht="15" customHeight="1" x14ac:dyDescent="0.2">
      <c r="A561" s="154"/>
      <c r="B561" s="155"/>
      <c r="C561" s="156"/>
      <c r="D561" s="157"/>
      <c r="E561" s="157"/>
      <c r="F561" s="157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</row>
    <row r="562" spans="1:24" ht="15" customHeight="1" x14ac:dyDescent="0.2">
      <c r="A562" s="154"/>
      <c r="B562" s="155"/>
      <c r="C562" s="156"/>
      <c r="D562" s="157"/>
      <c r="E562" s="157"/>
      <c r="F562" s="157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</row>
    <row r="563" spans="1:24" ht="15" customHeight="1" x14ac:dyDescent="0.2">
      <c r="A563" s="154"/>
      <c r="B563" s="155"/>
      <c r="C563" s="156"/>
      <c r="D563" s="157"/>
      <c r="E563" s="157"/>
      <c r="F563" s="157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</row>
    <row r="564" spans="1:24" ht="15" customHeight="1" x14ac:dyDescent="0.2">
      <c r="A564" s="154"/>
      <c r="B564" s="155"/>
      <c r="C564" s="156"/>
      <c r="D564" s="157"/>
      <c r="E564" s="157"/>
      <c r="F564" s="157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</row>
    <row r="565" spans="1:24" ht="15" customHeight="1" x14ac:dyDescent="0.2">
      <c r="A565" s="154"/>
      <c r="B565" s="155"/>
      <c r="C565" s="156"/>
      <c r="D565" s="157"/>
      <c r="E565" s="157"/>
      <c r="F565" s="157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</row>
    <row r="566" spans="1:24" ht="15" customHeight="1" x14ac:dyDescent="0.2">
      <c r="A566" s="154"/>
      <c r="B566" s="155"/>
      <c r="C566" s="156"/>
      <c r="D566" s="157"/>
      <c r="E566" s="157"/>
      <c r="F566" s="157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</row>
    <row r="567" spans="1:24" ht="15" customHeight="1" x14ac:dyDescent="0.2">
      <c r="A567" s="154"/>
      <c r="B567" s="155"/>
      <c r="C567" s="156"/>
      <c r="D567" s="157"/>
      <c r="E567" s="157"/>
      <c r="F567" s="157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</row>
    <row r="568" spans="1:24" ht="15" customHeight="1" x14ac:dyDescent="0.2">
      <c r="A568" s="154"/>
      <c r="B568" s="155"/>
      <c r="C568" s="156"/>
      <c r="D568" s="157"/>
      <c r="E568" s="157"/>
      <c r="F568" s="157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</row>
    <row r="569" spans="1:24" ht="15" customHeight="1" x14ac:dyDescent="0.2">
      <c r="A569" s="154"/>
      <c r="B569" s="155"/>
      <c r="C569" s="156"/>
      <c r="D569" s="157"/>
      <c r="E569" s="157"/>
      <c r="F569" s="157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</row>
    <row r="570" spans="1:24" ht="15" customHeight="1" x14ac:dyDescent="0.2">
      <c r="A570" s="154"/>
      <c r="B570" s="155"/>
      <c r="C570" s="156"/>
      <c r="D570" s="157"/>
      <c r="E570" s="157"/>
      <c r="F570" s="157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</row>
    <row r="571" spans="1:24" ht="15" customHeight="1" x14ac:dyDescent="0.2">
      <c r="A571" s="154"/>
      <c r="B571" s="155"/>
      <c r="C571" s="156"/>
      <c r="D571" s="157"/>
      <c r="E571" s="157"/>
      <c r="F571" s="157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</row>
    <row r="572" spans="1:24" ht="15" customHeight="1" x14ac:dyDescent="0.2">
      <c r="A572" s="154"/>
      <c r="B572" s="155"/>
      <c r="C572" s="156"/>
      <c r="D572" s="157"/>
      <c r="E572" s="157"/>
      <c r="F572" s="157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</row>
    <row r="573" spans="1:24" ht="15" customHeight="1" x14ac:dyDescent="0.2">
      <c r="A573" s="154"/>
      <c r="B573" s="155"/>
      <c r="C573" s="156"/>
      <c r="D573" s="157"/>
      <c r="E573" s="157"/>
      <c r="F573" s="157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</row>
    <row r="574" spans="1:24" ht="15" customHeight="1" x14ac:dyDescent="0.2">
      <c r="A574" s="154"/>
      <c r="B574" s="155"/>
      <c r="C574" s="156"/>
      <c r="D574" s="157"/>
      <c r="E574" s="157"/>
      <c r="F574" s="157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</row>
    <row r="575" spans="1:24" ht="15" customHeight="1" x14ac:dyDescent="0.2">
      <c r="A575" s="154"/>
      <c r="B575" s="155"/>
      <c r="C575" s="156"/>
      <c r="D575" s="157"/>
      <c r="E575" s="157"/>
      <c r="F575" s="157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</row>
    <row r="576" spans="1:24" ht="15" customHeight="1" x14ac:dyDescent="0.2">
      <c r="A576" s="154"/>
      <c r="B576" s="155"/>
      <c r="C576" s="156"/>
      <c r="D576" s="157"/>
      <c r="E576" s="157"/>
      <c r="F576" s="157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</row>
    <row r="577" spans="1:24" ht="15" customHeight="1" x14ac:dyDescent="0.2">
      <c r="A577" s="154"/>
      <c r="B577" s="155"/>
      <c r="C577" s="156"/>
      <c r="D577" s="157"/>
      <c r="E577" s="157"/>
      <c r="F577" s="157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</row>
    <row r="578" spans="1:24" ht="15" customHeight="1" x14ac:dyDescent="0.2">
      <c r="A578" s="154"/>
      <c r="B578" s="155"/>
      <c r="C578" s="156"/>
      <c r="D578" s="157"/>
      <c r="E578" s="157"/>
      <c r="F578" s="157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</row>
    <row r="579" spans="1:24" ht="15" customHeight="1" x14ac:dyDescent="0.2">
      <c r="A579" s="154"/>
      <c r="B579" s="155"/>
      <c r="C579" s="156"/>
      <c r="D579" s="157"/>
      <c r="E579" s="157"/>
      <c r="F579" s="157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</row>
    <row r="580" spans="1:24" ht="15" customHeight="1" x14ac:dyDescent="0.2">
      <c r="A580" s="154"/>
      <c r="B580" s="155"/>
      <c r="C580" s="156"/>
      <c r="D580" s="157"/>
      <c r="E580" s="157"/>
      <c r="F580" s="157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</row>
    <row r="581" spans="1:24" ht="15" customHeight="1" x14ac:dyDescent="0.2">
      <c r="A581" s="154"/>
      <c r="B581" s="155"/>
      <c r="C581" s="156"/>
      <c r="D581" s="157"/>
      <c r="E581" s="157"/>
      <c r="F581" s="157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</row>
    <row r="582" spans="1:24" ht="15" customHeight="1" x14ac:dyDescent="0.2">
      <c r="A582" s="154"/>
      <c r="B582" s="155"/>
      <c r="C582" s="156"/>
      <c r="D582" s="157"/>
      <c r="E582" s="157"/>
      <c r="F582" s="157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</row>
    <row r="583" spans="1:24" ht="15" customHeight="1" x14ac:dyDescent="0.2">
      <c r="A583" s="154"/>
      <c r="B583" s="155"/>
      <c r="C583" s="156"/>
      <c r="D583" s="157"/>
      <c r="E583" s="157"/>
      <c r="F583" s="157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</row>
    <row r="584" spans="1:24" ht="15" customHeight="1" x14ac:dyDescent="0.2">
      <c r="A584" s="154"/>
      <c r="B584" s="155"/>
      <c r="C584" s="156"/>
      <c r="D584" s="157"/>
      <c r="E584" s="157"/>
      <c r="F584" s="157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</row>
    <row r="585" spans="1:24" ht="15" customHeight="1" x14ac:dyDescent="0.2">
      <c r="A585" s="154"/>
      <c r="B585" s="155"/>
      <c r="C585" s="156"/>
      <c r="D585" s="157"/>
      <c r="E585" s="157"/>
      <c r="F585" s="157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</row>
    <row r="586" spans="1:24" ht="15" customHeight="1" x14ac:dyDescent="0.2">
      <c r="A586" s="154"/>
      <c r="B586" s="155"/>
      <c r="C586" s="156"/>
      <c r="D586" s="157"/>
      <c r="E586" s="157"/>
      <c r="F586" s="157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</row>
    <row r="587" spans="1:24" ht="15.75" customHeight="1" x14ac:dyDescent="0.2">
      <c r="C587" s="160"/>
    </row>
    <row r="588" spans="1:24" ht="15.75" customHeight="1" x14ac:dyDescent="0.2">
      <c r="C588" s="160"/>
    </row>
    <row r="589" spans="1:24" ht="15.75" customHeight="1" x14ac:dyDescent="0.2">
      <c r="C589" s="160"/>
    </row>
    <row r="590" spans="1:24" ht="15.75" customHeight="1" x14ac:dyDescent="0.2">
      <c r="C590" s="160"/>
    </row>
    <row r="591" spans="1:24" ht="15.75" customHeight="1" x14ac:dyDescent="0.2">
      <c r="C591" s="160"/>
    </row>
    <row r="592" spans="1:24" ht="15.75" customHeight="1" x14ac:dyDescent="0.2">
      <c r="C592" s="160"/>
    </row>
    <row r="593" spans="1:25" s="161" customFormat="1" ht="15.75" customHeight="1" x14ac:dyDescent="0.2">
      <c r="A593" s="158"/>
      <c r="B593" s="159"/>
      <c r="C593" s="160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</row>
    <row r="594" spans="1:25" s="161" customFormat="1" ht="15.75" customHeight="1" x14ac:dyDescent="0.2">
      <c r="A594" s="158"/>
      <c r="B594" s="159"/>
      <c r="C594" s="160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</row>
    <row r="595" spans="1:25" s="161" customFormat="1" ht="15.75" customHeight="1" x14ac:dyDescent="0.2">
      <c r="A595" s="158"/>
      <c r="B595" s="159"/>
      <c r="C595" s="160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</row>
    <row r="596" spans="1:25" s="161" customFormat="1" ht="15.75" customHeight="1" x14ac:dyDescent="0.2">
      <c r="A596" s="158"/>
      <c r="B596" s="159"/>
      <c r="C596" s="160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</row>
    <row r="597" spans="1:25" s="161" customFormat="1" ht="15.75" customHeight="1" x14ac:dyDescent="0.2">
      <c r="A597" s="158"/>
      <c r="B597" s="159"/>
      <c r="C597" s="160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</row>
    <row r="598" spans="1:25" s="161" customFormat="1" ht="15.75" customHeight="1" x14ac:dyDescent="0.2">
      <c r="A598" s="158"/>
      <c r="B598" s="159"/>
      <c r="C598" s="160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</row>
    <row r="599" spans="1:25" s="161" customFormat="1" ht="15.75" customHeight="1" x14ac:dyDescent="0.2">
      <c r="A599" s="158"/>
      <c r="B599" s="159"/>
      <c r="C599" s="160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</row>
    <row r="600" spans="1:25" s="161" customFormat="1" ht="15.75" customHeight="1" x14ac:dyDescent="0.2">
      <c r="A600" s="158"/>
      <c r="B600" s="159"/>
      <c r="C600" s="160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</row>
    <row r="601" spans="1:25" s="161" customFormat="1" ht="15.75" customHeight="1" x14ac:dyDescent="0.2">
      <c r="A601" s="158"/>
      <c r="B601" s="159"/>
      <c r="C601" s="160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</row>
    <row r="602" spans="1:25" s="161" customFormat="1" ht="15.75" customHeight="1" x14ac:dyDescent="0.2">
      <c r="A602" s="158"/>
      <c r="B602" s="159"/>
      <c r="C602" s="160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</row>
    <row r="603" spans="1:25" s="161" customFormat="1" ht="15.75" customHeight="1" x14ac:dyDescent="0.2">
      <c r="A603" s="158"/>
      <c r="B603" s="159"/>
      <c r="C603" s="160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</row>
    <row r="604" spans="1:25" s="161" customFormat="1" ht="15.75" customHeight="1" x14ac:dyDescent="0.2">
      <c r="A604" s="158"/>
      <c r="B604" s="159"/>
      <c r="C604" s="160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</row>
    <row r="605" spans="1:25" s="161" customFormat="1" ht="15.75" customHeight="1" x14ac:dyDescent="0.2">
      <c r="A605" s="158"/>
      <c r="B605" s="159"/>
      <c r="C605" s="160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</row>
    <row r="606" spans="1:25" s="161" customFormat="1" ht="15.75" customHeight="1" x14ac:dyDescent="0.2">
      <c r="A606" s="158"/>
      <c r="B606" s="159"/>
      <c r="C606" s="160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</row>
    <row r="607" spans="1:25" s="161" customFormat="1" ht="15.75" customHeight="1" x14ac:dyDescent="0.2">
      <c r="A607" s="158"/>
      <c r="B607" s="159"/>
      <c r="C607" s="160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</row>
    <row r="608" spans="1:25" s="161" customFormat="1" ht="15.75" customHeight="1" x14ac:dyDescent="0.2">
      <c r="A608" s="158"/>
      <c r="B608" s="159"/>
      <c r="C608" s="160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</row>
    <row r="609" spans="1:25" s="161" customFormat="1" ht="15.75" customHeight="1" x14ac:dyDescent="0.2">
      <c r="A609" s="158"/>
      <c r="B609" s="159"/>
      <c r="C609" s="160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</row>
    <row r="610" spans="1:25" s="161" customFormat="1" ht="15.75" customHeight="1" x14ac:dyDescent="0.2">
      <c r="A610" s="158"/>
      <c r="B610" s="159"/>
      <c r="C610" s="160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</row>
    <row r="611" spans="1:25" s="161" customFormat="1" ht="15.75" customHeight="1" x14ac:dyDescent="0.2">
      <c r="A611" s="158"/>
      <c r="B611" s="159"/>
      <c r="C611" s="160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</row>
    <row r="612" spans="1:25" s="161" customFormat="1" ht="15.75" customHeight="1" x14ac:dyDescent="0.2">
      <c r="A612" s="158"/>
      <c r="B612" s="159"/>
      <c r="C612" s="160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</row>
    <row r="613" spans="1:25" s="161" customFormat="1" ht="15.75" customHeight="1" x14ac:dyDescent="0.2">
      <c r="A613" s="158"/>
      <c r="B613" s="159"/>
      <c r="C613" s="160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</row>
    <row r="614" spans="1:25" s="161" customFormat="1" ht="15.75" customHeight="1" x14ac:dyDescent="0.2">
      <c r="A614" s="158"/>
      <c r="B614" s="159"/>
      <c r="C614" s="160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</row>
    <row r="615" spans="1:25" s="161" customFormat="1" ht="15.75" customHeight="1" x14ac:dyDescent="0.2">
      <c r="A615" s="158"/>
      <c r="B615" s="159"/>
      <c r="C615" s="160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</row>
    <row r="616" spans="1:25" s="161" customFormat="1" ht="15.75" customHeight="1" x14ac:dyDescent="0.2">
      <c r="A616" s="158"/>
      <c r="B616" s="159"/>
      <c r="C616" s="160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</row>
    <row r="617" spans="1:25" s="161" customFormat="1" ht="15.75" customHeight="1" x14ac:dyDescent="0.2">
      <c r="A617" s="158"/>
      <c r="B617" s="159"/>
      <c r="C617" s="160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</row>
    <row r="618" spans="1:25" s="161" customFormat="1" ht="15.75" customHeight="1" x14ac:dyDescent="0.2">
      <c r="A618" s="158"/>
      <c r="B618" s="159"/>
      <c r="C618" s="160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</row>
    <row r="619" spans="1:25" s="161" customFormat="1" ht="15.75" customHeight="1" x14ac:dyDescent="0.2">
      <c r="A619" s="158"/>
      <c r="B619" s="159"/>
      <c r="C619" s="160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</row>
    <row r="620" spans="1:25" s="161" customFormat="1" ht="15.75" customHeight="1" x14ac:dyDescent="0.2">
      <c r="A620" s="158"/>
      <c r="B620" s="159"/>
      <c r="C620" s="160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</row>
    <row r="621" spans="1:25" s="161" customFormat="1" ht="15.75" customHeight="1" x14ac:dyDescent="0.2">
      <c r="A621" s="158"/>
      <c r="B621" s="159"/>
      <c r="C621" s="160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</row>
    <row r="622" spans="1:25" s="161" customFormat="1" ht="15.75" customHeight="1" x14ac:dyDescent="0.2">
      <c r="A622" s="158"/>
      <c r="B622" s="159"/>
      <c r="C622" s="160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</row>
    <row r="623" spans="1:25" s="161" customFormat="1" ht="15.75" customHeight="1" x14ac:dyDescent="0.2">
      <c r="A623" s="158"/>
      <c r="B623" s="159"/>
      <c r="C623" s="160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</row>
    <row r="624" spans="1:25" s="161" customFormat="1" ht="15.75" customHeight="1" x14ac:dyDescent="0.2">
      <c r="A624" s="158"/>
      <c r="B624" s="159"/>
      <c r="C624" s="160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</row>
    <row r="625" spans="1:25" s="161" customFormat="1" ht="15.75" customHeight="1" x14ac:dyDescent="0.2">
      <c r="A625" s="158"/>
      <c r="B625" s="159"/>
      <c r="C625" s="160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</row>
    <row r="626" spans="1:25" s="161" customFormat="1" ht="15.75" customHeight="1" x14ac:dyDescent="0.2">
      <c r="A626" s="158"/>
      <c r="B626" s="159"/>
      <c r="C626" s="160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</row>
    <row r="627" spans="1:25" s="161" customFormat="1" ht="15.75" customHeight="1" x14ac:dyDescent="0.2">
      <c r="A627" s="158"/>
      <c r="B627" s="159"/>
      <c r="C627" s="160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</row>
    <row r="628" spans="1:25" s="161" customFormat="1" ht="15.75" customHeight="1" x14ac:dyDescent="0.2">
      <c r="A628" s="158"/>
      <c r="B628" s="159"/>
      <c r="C628" s="160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</row>
    <row r="629" spans="1:25" s="161" customFormat="1" ht="15.75" customHeight="1" x14ac:dyDescent="0.2">
      <c r="A629" s="158"/>
      <c r="B629" s="159"/>
      <c r="C629" s="160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</row>
    <row r="630" spans="1:25" s="161" customFormat="1" ht="15.75" customHeight="1" x14ac:dyDescent="0.2">
      <c r="A630" s="158"/>
      <c r="B630" s="159"/>
      <c r="C630" s="160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</row>
    <row r="631" spans="1:25" s="161" customFormat="1" ht="15.75" customHeight="1" x14ac:dyDescent="0.2">
      <c r="A631" s="158"/>
      <c r="B631" s="159"/>
      <c r="C631" s="160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</row>
    <row r="632" spans="1:25" s="161" customFormat="1" ht="15.75" customHeight="1" x14ac:dyDescent="0.2">
      <c r="A632" s="158"/>
      <c r="B632" s="159"/>
      <c r="C632" s="160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</row>
    <row r="633" spans="1:25" s="161" customFormat="1" ht="15.75" customHeight="1" x14ac:dyDescent="0.2">
      <c r="A633" s="158"/>
      <c r="B633" s="159"/>
      <c r="C633" s="160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</row>
    <row r="634" spans="1:25" s="161" customFormat="1" ht="15.75" customHeight="1" x14ac:dyDescent="0.2">
      <c r="A634" s="158"/>
      <c r="B634" s="159"/>
      <c r="C634" s="160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</row>
    <row r="635" spans="1:25" s="161" customFormat="1" ht="15.75" customHeight="1" x14ac:dyDescent="0.2">
      <c r="A635" s="158"/>
      <c r="B635" s="159"/>
      <c r="C635" s="160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</row>
    <row r="636" spans="1:25" s="161" customFormat="1" ht="15.75" customHeight="1" x14ac:dyDescent="0.2">
      <c r="A636" s="158"/>
      <c r="B636" s="159"/>
      <c r="C636" s="160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</row>
    <row r="637" spans="1:25" s="161" customFormat="1" ht="15.75" customHeight="1" x14ac:dyDescent="0.2">
      <c r="A637" s="158"/>
      <c r="B637" s="159"/>
      <c r="C637" s="160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</row>
    <row r="638" spans="1:25" s="161" customFormat="1" ht="15.75" customHeight="1" x14ac:dyDescent="0.2">
      <c r="A638" s="158"/>
      <c r="B638" s="159"/>
      <c r="C638" s="160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</row>
    <row r="639" spans="1:25" s="161" customFormat="1" ht="15.75" customHeight="1" x14ac:dyDescent="0.2">
      <c r="A639" s="158"/>
      <c r="B639" s="159"/>
      <c r="C639" s="160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</row>
    <row r="640" spans="1:25" s="161" customFormat="1" ht="15.75" customHeight="1" x14ac:dyDescent="0.2">
      <c r="A640" s="158"/>
      <c r="B640" s="159"/>
      <c r="C640" s="160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</row>
    <row r="641" spans="1:25" s="161" customFormat="1" ht="15.75" customHeight="1" x14ac:dyDescent="0.2">
      <c r="A641" s="158"/>
      <c r="B641" s="159"/>
      <c r="C641" s="160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</row>
    <row r="642" spans="1:25" s="161" customFormat="1" ht="15.75" customHeight="1" x14ac:dyDescent="0.2">
      <c r="A642" s="158"/>
      <c r="B642" s="159"/>
      <c r="C642" s="160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</row>
    <row r="643" spans="1:25" s="161" customFormat="1" ht="15.75" customHeight="1" x14ac:dyDescent="0.2">
      <c r="A643" s="158"/>
      <c r="B643" s="159"/>
      <c r="C643" s="160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</row>
    <row r="644" spans="1:25" s="161" customFormat="1" ht="15.75" customHeight="1" x14ac:dyDescent="0.2">
      <c r="A644" s="158"/>
      <c r="B644" s="159"/>
      <c r="C644" s="160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</row>
    <row r="645" spans="1:25" s="161" customFormat="1" ht="15.75" customHeight="1" x14ac:dyDescent="0.2">
      <c r="A645" s="158"/>
      <c r="B645" s="159"/>
      <c r="C645" s="160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</row>
    <row r="646" spans="1:25" s="161" customFormat="1" ht="15.75" customHeight="1" x14ac:dyDescent="0.2">
      <c r="A646" s="158"/>
      <c r="B646" s="159"/>
      <c r="C646" s="160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</row>
    <row r="647" spans="1:25" s="161" customFormat="1" ht="15.75" customHeight="1" x14ac:dyDescent="0.2">
      <c r="A647" s="158"/>
      <c r="B647" s="159"/>
      <c r="C647" s="160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</row>
    <row r="648" spans="1:25" s="161" customFormat="1" ht="15.75" customHeight="1" x14ac:dyDescent="0.2">
      <c r="A648" s="158"/>
      <c r="B648" s="159"/>
      <c r="C648" s="160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</row>
    <row r="649" spans="1:25" s="161" customFormat="1" ht="15.75" customHeight="1" x14ac:dyDescent="0.2">
      <c r="A649" s="158"/>
      <c r="B649" s="159"/>
      <c r="C649" s="160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</row>
    <row r="650" spans="1:25" s="161" customFormat="1" ht="15.75" customHeight="1" x14ac:dyDescent="0.2">
      <c r="A650" s="158"/>
      <c r="B650" s="159"/>
      <c r="C650" s="160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</row>
    <row r="651" spans="1:25" s="161" customFormat="1" ht="15.75" customHeight="1" x14ac:dyDescent="0.2">
      <c r="A651" s="158"/>
      <c r="B651" s="159"/>
      <c r="C651" s="160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</row>
    <row r="652" spans="1:25" s="161" customFormat="1" ht="15.75" customHeight="1" x14ac:dyDescent="0.2">
      <c r="A652" s="158"/>
      <c r="B652" s="159"/>
      <c r="C652" s="160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</row>
    <row r="653" spans="1:25" s="161" customFormat="1" ht="15.75" customHeight="1" x14ac:dyDescent="0.2">
      <c r="A653" s="158"/>
      <c r="B653" s="159"/>
      <c r="C653" s="160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</row>
    <row r="654" spans="1:25" s="161" customFormat="1" ht="15.75" customHeight="1" x14ac:dyDescent="0.2">
      <c r="A654" s="158"/>
      <c r="B654" s="159"/>
      <c r="C654" s="160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</row>
    <row r="655" spans="1:25" s="161" customFormat="1" ht="15.75" customHeight="1" x14ac:dyDescent="0.2">
      <c r="A655" s="158"/>
      <c r="B655" s="159"/>
      <c r="C655" s="160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</row>
    <row r="656" spans="1:25" s="161" customFormat="1" ht="15.75" customHeight="1" x14ac:dyDescent="0.2">
      <c r="A656" s="158"/>
      <c r="B656" s="159"/>
      <c r="C656" s="160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</row>
    <row r="657" spans="1:25" s="161" customFormat="1" ht="15.75" customHeight="1" x14ac:dyDescent="0.2">
      <c r="A657" s="158"/>
      <c r="B657" s="159"/>
      <c r="C657" s="160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</row>
    <row r="658" spans="1:25" s="161" customFormat="1" ht="15.75" customHeight="1" x14ac:dyDescent="0.2">
      <c r="A658" s="158"/>
      <c r="B658" s="159"/>
      <c r="C658" s="160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</row>
    <row r="659" spans="1:25" s="161" customFormat="1" ht="15.75" customHeight="1" x14ac:dyDescent="0.2">
      <c r="A659" s="158"/>
      <c r="B659" s="159"/>
      <c r="C659" s="160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</row>
    <row r="660" spans="1:25" s="161" customFormat="1" ht="15.75" customHeight="1" x14ac:dyDescent="0.2">
      <c r="A660" s="158"/>
      <c r="B660" s="159"/>
      <c r="C660" s="160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</row>
    <row r="661" spans="1:25" s="161" customFormat="1" ht="15.75" customHeight="1" x14ac:dyDescent="0.2">
      <c r="A661" s="158"/>
      <c r="B661" s="159"/>
      <c r="C661" s="160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</row>
    <row r="662" spans="1:25" s="161" customFormat="1" ht="15.75" customHeight="1" x14ac:dyDescent="0.2">
      <c r="A662" s="158"/>
      <c r="B662" s="159"/>
      <c r="C662" s="160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</row>
    <row r="663" spans="1:25" s="161" customFormat="1" ht="15.75" customHeight="1" x14ac:dyDescent="0.2">
      <c r="A663" s="158"/>
      <c r="B663" s="159"/>
      <c r="C663" s="160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</row>
    <row r="664" spans="1:25" s="161" customFormat="1" ht="15.75" customHeight="1" x14ac:dyDescent="0.2">
      <c r="A664" s="158"/>
      <c r="B664" s="159"/>
      <c r="C664" s="160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</row>
    <row r="665" spans="1:25" s="161" customFormat="1" ht="15.75" customHeight="1" x14ac:dyDescent="0.2">
      <c r="A665" s="158"/>
      <c r="B665" s="159"/>
      <c r="C665" s="160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</row>
    <row r="666" spans="1:25" s="161" customFormat="1" ht="15.75" customHeight="1" x14ac:dyDescent="0.2">
      <c r="A666" s="158"/>
      <c r="B666" s="159"/>
      <c r="C666" s="160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</row>
    <row r="667" spans="1:25" s="161" customFormat="1" ht="15.75" customHeight="1" x14ac:dyDescent="0.2">
      <c r="A667" s="158"/>
      <c r="B667" s="159"/>
      <c r="C667" s="160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</row>
    <row r="668" spans="1:25" s="161" customFormat="1" ht="15.75" customHeight="1" x14ac:dyDescent="0.2">
      <c r="A668" s="158"/>
      <c r="B668" s="159"/>
      <c r="C668" s="160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</row>
    <row r="669" spans="1:25" s="161" customFormat="1" ht="15.75" customHeight="1" x14ac:dyDescent="0.2">
      <c r="A669" s="158"/>
      <c r="B669" s="159"/>
      <c r="C669" s="160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</row>
    <row r="670" spans="1:25" s="161" customFormat="1" ht="15.75" customHeight="1" x14ac:dyDescent="0.2">
      <c r="A670" s="158"/>
      <c r="B670" s="159"/>
      <c r="C670" s="160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</row>
    <row r="671" spans="1:25" s="161" customFormat="1" ht="15.75" customHeight="1" x14ac:dyDescent="0.2">
      <c r="A671" s="158"/>
      <c r="B671" s="159"/>
      <c r="C671" s="160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</row>
    <row r="672" spans="1:25" s="161" customFormat="1" ht="15.75" customHeight="1" x14ac:dyDescent="0.2">
      <c r="A672" s="158"/>
      <c r="B672" s="159"/>
      <c r="C672" s="160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</row>
    <row r="673" spans="1:25" s="161" customFormat="1" ht="15.75" customHeight="1" x14ac:dyDescent="0.2">
      <c r="A673" s="158"/>
      <c r="B673" s="159"/>
      <c r="C673" s="160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</row>
    <row r="674" spans="1:25" s="161" customFormat="1" ht="15.75" customHeight="1" x14ac:dyDescent="0.2">
      <c r="A674" s="158"/>
      <c r="B674" s="159"/>
      <c r="C674" s="160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</row>
    <row r="675" spans="1:25" s="161" customFormat="1" ht="15.75" customHeight="1" x14ac:dyDescent="0.2">
      <c r="A675" s="158"/>
      <c r="B675" s="159"/>
      <c r="C675" s="160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</row>
    <row r="676" spans="1:25" s="161" customFormat="1" ht="15.75" customHeight="1" x14ac:dyDescent="0.2">
      <c r="A676" s="158"/>
      <c r="B676" s="159"/>
      <c r="C676" s="160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</row>
    <row r="677" spans="1:25" s="161" customFormat="1" ht="15.75" customHeight="1" x14ac:dyDescent="0.2">
      <c r="A677" s="158"/>
      <c r="B677" s="159"/>
      <c r="C677" s="160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</row>
    <row r="678" spans="1:25" s="161" customFormat="1" ht="15.75" customHeight="1" x14ac:dyDescent="0.2">
      <c r="A678" s="158"/>
      <c r="B678" s="159"/>
      <c r="C678" s="160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</row>
    <row r="679" spans="1:25" s="161" customFormat="1" ht="15.75" customHeight="1" x14ac:dyDescent="0.2">
      <c r="A679" s="158"/>
      <c r="B679" s="159"/>
      <c r="C679" s="160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</row>
    <row r="680" spans="1:25" s="161" customFormat="1" ht="15.75" customHeight="1" x14ac:dyDescent="0.2">
      <c r="A680" s="158"/>
      <c r="B680" s="159"/>
      <c r="C680" s="160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</row>
    <row r="681" spans="1:25" s="161" customFormat="1" ht="15.75" customHeight="1" x14ac:dyDescent="0.2">
      <c r="A681" s="158"/>
      <c r="B681" s="159"/>
      <c r="C681" s="160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</row>
    <row r="682" spans="1:25" s="161" customFormat="1" ht="15.75" customHeight="1" x14ac:dyDescent="0.2">
      <c r="A682" s="158"/>
      <c r="B682" s="159"/>
      <c r="C682" s="160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</row>
    <row r="683" spans="1:25" s="161" customFormat="1" ht="15.75" customHeight="1" x14ac:dyDescent="0.2">
      <c r="A683" s="158"/>
      <c r="B683" s="159"/>
      <c r="C683" s="160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</row>
    <row r="684" spans="1:25" s="161" customFormat="1" ht="15.75" customHeight="1" x14ac:dyDescent="0.2">
      <c r="A684" s="158"/>
      <c r="B684" s="159"/>
      <c r="C684" s="160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</row>
    <row r="685" spans="1:25" s="161" customFormat="1" ht="15.75" customHeight="1" x14ac:dyDescent="0.2">
      <c r="A685" s="158"/>
      <c r="B685" s="159"/>
      <c r="C685" s="160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</row>
    <row r="686" spans="1:25" s="161" customFormat="1" ht="15.75" customHeight="1" x14ac:dyDescent="0.2">
      <c r="A686" s="158"/>
      <c r="B686" s="159"/>
      <c r="C686" s="160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</row>
    <row r="687" spans="1:25" s="161" customFormat="1" ht="15.75" customHeight="1" x14ac:dyDescent="0.2">
      <c r="A687" s="158"/>
      <c r="B687" s="159"/>
      <c r="C687" s="160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</row>
    <row r="688" spans="1:25" s="161" customFormat="1" ht="15.75" customHeight="1" x14ac:dyDescent="0.2">
      <c r="A688" s="158"/>
      <c r="B688" s="159"/>
      <c r="C688" s="160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</row>
    <row r="689" spans="1:25" s="161" customFormat="1" ht="15.75" customHeight="1" x14ac:dyDescent="0.2">
      <c r="A689" s="158"/>
      <c r="B689" s="159"/>
      <c r="C689" s="160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</row>
    <row r="690" spans="1:25" s="161" customFormat="1" ht="15.75" customHeight="1" x14ac:dyDescent="0.2">
      <c r="A690" s="158"/>
      <c r="B690" s="159"/>
      <c r="C690" s="160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</row>
    <row r="691" spans="1:25" s="161" customFormat="1" ht="15.75" customHeight="1" x14ac:dyDescent="0.2">
      <c r="A691" s="158"/>
      <c r="B691" s="159"/>
      <c r="C691" s="160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</row>
    <row r="692" spans="1:25" s="161" customFormat="1" ht="15.75" customHeight="1" x14ac:dyDescent="0.2">
      <c r="A692" s="158"/>
      <c r="B692" s="159"/>
      <c r="C692" s="160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</row>
    <row r="693" spans="1:25" s="161" customFormat="1" ht="15.75" customHeight="1" x14ac:dyDescent="0.2">
      <c r="A693" s="158"/>
      <c r="B693" s="159"/>
      <c r="C693" s="160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</row>
    <row r="694" spans="1:25" s="161" customFormat="1" ht="15.75" customHeight="1" x14ac:dyDescent="0.2">
      <c r="A694" s="158"/>
      <c r="B694" s="159"/>
      <c r="C694" s="160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</row>
    <row r="695" spans="1:25" s="161" customFormat="1" ht="15.75" customHeight="1" x14ac:dyDescent="0.2">
      <c r="A695" s="158"/>
      <c r="B695" s="159"/>
      <c r="C695" s="160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</row>
    <row r="696" spans="1:25" s="161" customFormat="1" ht="15.75" customHeight="1" x14ac:dyDescent="0.2">
      <c r="A696" s="158"/>
      <c r="B696" s="159"/>
      <c r="C696" s="160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</row>
    <row r="697" spans="1:25" s="161" customFormat="1" ht="15.75" customHeight="1" x14ac:dyDescent="0.2">
      <c r="A697" s="158"/>
      <c r="B697" s="159"/>
      <c r="C697" s="160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</row>
    <row r="698" spans="1:25" s="161" customFormat="1" ht="15.75" customHeight="1" x14ac:dyDescent="0.2">
      <c r="A698" s="158"/>
      <c r="B698" s="159"/>
      <c r="C698" s="160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</row>
    <row r="699" spans="1:25" s="161" customFormat="1" ht="15.75" customHeight="1" x14ac:dyDescent="0.2">
      <c r="A699" s="158"/>
      <c r="B699" s="159"/>
      <c r="C699" s="160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</row>
    <row r="700" spans="1:25" s="161" customFormat="1" ht="15.75" customHeight="1" x14ac:dyDescent="0.2">
      <c r="A700" s="158"/>
      <c r="B700" s="159"/>
      <c r="C700" s="160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</row>
    <row r="701" spans="1:25" s="161" customFormat="1" ht="15.75" customHeight="1" x14ac:dyDescent="0.2">
      <c r="A701" s="158"/>
      <c r="B701" s="159"/>
      <c r="C701" s="160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</row>
    <row r="702" spans="1:25" s="161" customFormat="1" ht="15.75" customHeight="1" x14ac:dyDescent="0.2">
      <c r="A702" s="158"/>
      <c r="B702" s="159"/>
      <c r="C702" s="160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</row>
    <row r="703" spans="1:25" s="161" customFormat="1" ht="15.75" customHeight="1" x14ac:dyDescent="0.2">
      <c r="A703" s="158"/>
      <c r="B703" s="159"/>
      <c r="C703" s="160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</row>
    <row r="704" spans="1:25" s="161" customFormat="1" ht="15.75" customHeight="1" x14ac:dyDescent="0.2">
      <c r="A704" s="158"/>
      <c r="B704" s="159"/>
      <c r="C704" s="160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</row>
    <row r="705" spans="1:25" s="161" customFormat="1" ht="15.75" customHeight="1" x14ac:dyDescent="0.2">
      <c r="A705" s="158"/>
      <c r="B705" s="159"/>
      <c r="C705" s="160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</row>
    <row r="706" spans="1:25" s="161" customFormat="1" ht="15.75" customHeight="1" x14ac:dyDescent="0.2">
      <c r="A706" s="158"/>
      <c r="B706" s="159"/>
      <c r="C706" s="160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</row>
    <row r="707" spans="1:25" s="161" customFormat="1" ht="15.75" customHeight="1" x14ac:dyDescent="0.2">
      <c r="A707" s="158"/>
      <c r="B707" s="159"/>
      <c r="C707" s="160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</row>
    <row r="708" spans="1:25" s="161" customFormat="1" ht="15.75" customHeight="1" x14ac:dyDescent="0.2">
      <c r="A708" s="158"/>
      <c r="B708" s="159"/>
      <c r="C708" s="160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</row>
    <row r="709" spans="1:25" s="161" customFormat="1" ht="15.75" customHeight="1" x14ac:dyDescent="0.2">
      <c r="A709" s="158"/>
      <c r="B709" s="159"/>
      <c r="C709" s="160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</row>
    <row r="710" spans="1:25" s="161" customFormat="1" ht="15.75" customHeight="1" x14ac:dyDescent="0.2">
      <c r="A710" s="158"/>
      <c r="B710" s="159"/>
      <c r="C710" s="160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</row>
    <row r="711" spans="1:25" s="161" customFormat="1" ht="15.75" customHeight="1" x14ac:dyDescent="0.2">
      <c r="A711" s="158"/>
      <c r="B711" s="159"/>
      <c r="C711" s="160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</row>
    <row r="712" spans="1:25" s="161" customFormat="1" ht="15.75" customHeight="1" x14ac:dyDescent="0.2">
      <c r="A712" s="158"/>
      <c r="B712" s="159"/>
      <c r="C712" s="160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</row>
    <row r="713" spans="1:25" s="161" customFormat="1" ht="15.75" customHeight="1" x14ac:dyDescent="0.2">
      <c r="A713" s="158"/>
      <c r="B713" s="159"/>
      <c r="C713" s="160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</row>
    <row r="714" spans="1:25" s="161" customFormat="1" ht="15.75" customHeight="1" x14ac:dyDescent="0.2">
      <c r="A714" s="158"/>
      <c r="B714" s="159"/>
      <c r="C714" s="160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</row>
    <row r="715" spans="1:25" s="161" customFormat="1" ht="15.75" customHeight="1" x14ac:dyDescent="0.2">
      <c r="A715" s="158"/>
      <c r="B715" s="159"/>
      <c r="C715" s="160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</row>
    <row r="716" spans="1:25" s="161" customFormat="1" ht="15.75" customHeight="1" x14ac:dyDescent="0.2">
      <c r="A716" s="158"/>
      <c r="B716" s="159"/>
      <c r="C716" s="160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</row>
    <row r="717" spans="1:25" s="161" customFormat="1" ht="15.75" customHeight="1" x14ac:dyDescent="0.2">
      <c r="A717" s="158"/>
      <c r="B717" s="159"/>
      <c r="C717" s="160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</row>
    <row r="718" spans="1:25" s="161" customFormat="1" ht="15.75" customHeight="1" x14ac:dyDescent="0.2">
      <c r="A718" s="158"/>
      <c r="B718" s="159"/>
      <c r="C718" s="160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</row>
    <row r="719" spans="1:25" s="161" customFormat="1" ht="15.75" customHeight="1" x14ac:dyDescent="0.2">
      <c r="A719" s="158"/>
      <c r="B719" s="159"/>
      <c r="C719" s="160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</row>
    <row r="720" spans="1:25" s="161" customFormat="1" ht="15.75" customHeight="1" x14ac:dyDescent="0.2">
      <c r="A720" s="158"/>
      <c r="B720" s="159"/>
      <c r="C720" s="160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</row>
    <row r="721" spans="1:25" s="161" customFormat="1" ht="15.75" customHeight="1" x14ac:dyDescent="0.2">
      <c r="A721" s="158"/>
      <c r="B721" s="159"/>
      <c r="C721" s="160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</row>
    <row r="722" spans="1:25" s="161" customFormat="1" ht="15.75" customHeight="1" x14ac:dyDescent="0.2">
      <c r="A722" s="158"/>
      <c r="B722" s="159"/>
      <c r="C722" s="160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</row>
    <row r="723" spans="1:25" s="161" customFormat="1" ht="15.75" customHeight="1" x14ac:dyDescent="0.2">
      <c r="A723" s="158"/>
      <c r="B723" s="159"/>
      <c r="C723" s="160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</row>
    <row r="724" spans="1:25" s="161" customFormat="1" ht="15.75" customHeight="1" x14ac:dyDescent="0.2">
      <c r="A724" s="158"/>
      <c r="B724" s="159"/>
      <c r="C724" s="160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</row>
    <row r="725" spans="1:25" s="161" customFormat="1" ht="15.75" customHeight="1" x14ac:dyDescent="0.2">
      <c r="A725" s="158"/>
      <c r="B725" s="159"/>
      <c r="C725" s="160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</row>
    <row r="726" spans="1:25" s="161" customFormat="1" ht="15.75" customHeight="1" x14ac:dyDescent="0.2">
      <c r="A726" s="158"/>
      <c r="B726" s="159"/>
      <c r="C726" s="160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</row>
    <row r="727" spans="1:25" s="161" customFormat="1" ht="15.75" customHeight="1" x14ac:dyDescent="0.2">
      <c r="A727" s="158"/>
      <c r="B727" s="159"/>
      <c r="C727" s="160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</row>
    <row r="728" spans="1:25" s="161" customFormat="1" ht="15.75" customHeight="1" x14ac:dyDescent="0.2">
      <c r="A728" s="158"/>
      <c r="B728" s="159"/>
      <c r="C728" s="160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</row>
    <row r="729" spans="1:25" s="161" customFormat="1" ht="15.75" customHeight="1" x14ac:dyDescent="0.2">
      <c r="A729" s="158"/>
      <c r="B729" s="159"/>
      <c r="C729" s="160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</row>
    <row r="730" spans="1:25" s="161" customFormat="1" ht="15.75" customHeight="1" x14ac:dyDescent="0.2">
      <c r="A730" s="158"/>
      <c r="B730" s="159"/>
      <c r="C730" s="160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</row>
    <row r="731" spans="1:25" s="161" customFormat="1" ht="15.75" customHeight="1" x14ac:dyDescent="0.2">
      <c r="A731" s="158"/>
      <c r="B731" s="159"/>
      <c r="C731" s="160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</row>
    <row r="732" spans="1:25" s="161" customFormat="1" ht="15.75" customHeight="1" x14ac:dyDescent="0.2">
      <c r="A732" s="158"/>
      <c r="B732" s="159"/>
      <c r="C732" s="160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</row>
    <row r="733" spans="1:25" s="161" customFormat="1" ht="15.75" customHeight="1" x14ac:dyDescent="0.2">
      <c r="A733" s="158"/>
      <c r="B733" s="159"/>
      <c r="C733" s="160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</row>
    <row r="734" spans="1:25" s="161" customFormat="1" ht="15.75" customHeight="1" x14ac:dyDescent="0.2">
      <c r="A734" s="158"/>
      <c r="B734" s="159"/>
      <c r="C734" s="160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</row>
    <row r="735" spans="1:25" s="161" customFormat="1" ht="15.75" customHeight="1" x14ac:dyDescent="0.2">
      <c r="A735" s="158"/>
      <c r="B735" s="159"/>
      <c r="C735" s="160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</row>
    <row r="736" spans="1:25" s="161" customFormat="1" ht="15.75" customHeight="1" x14ac:dyDescent="0.2">
      <c r="A736" s="158"/>
      <c r="B736" s="159"/>
      <c r="C736" s="160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</row>
    <row r="737" spans="1:25" s="161" customFormat="1" ht="15.75" customHeight="1" x14ac:dyDescent="0.2">
      <c r="A737" s="158"/>
      <c r="B737" s="159"/>
      <c r="C737" s="160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</row>
    <row r="738" spans="1:25" s="161" customFormat="1" ht="15.75" customHeight="1" x14ac:dyDescent="0.2">
      <c r="A738" s="158"/>
      <c r="B738" s="159"/>
      <c r="C738" s="160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</row>
    <row r="739" spans="1:25" s="161" customFormat="1" ht="15.75" customHeight="1" x14ac:dyDescent="0.2">
      <c r="A739" s="158"/>
      <c r="B739" s="159"/>
      <c r="C739" s="160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</row>
    <row r="740" spans="1:25" s="161" customFormat="1" ht="15.75" customHeight="1" x14ac:dyDescent="0.2">
      <c r="A740" s="158"/>
      <c r="B740" s="159"/>
      <c r="C740" s="160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</row>
    <row r="741" spans="1:25" s="161" customFormat="1" ht="15.75" customHeight="1" x14ac:dyDescent="0.2">
      <c r="A741" s="158"/>
      <c r="B741" s="159"/>
      <c r="C741" s="160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</row>
    <row r="742" spans="1:25" s="161" customFormat="1" ht="15.75" customHeight="1" x14ac:dyDescent="0.2">
      <c r="A742" s="158"/>
      <c r="B742" s="159"/>
      <c r="C742" s="160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</row>
    <row r="743" spans="1:25" s="161" customFormat="1" ht="15.75" customHeight="1" x14ac:dyDescent="0.2">
      <c r="A743" s="158"/>
      <c r="B743" s="159"/>
      <c r="C743" s="160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</row>
    <row r="744" spans="1:25" s="161" customFormat="1" ht="15.75" customHeight="1" x14ac:dyDescent="0.2">
      <c r="A744" s="158"/>
      <c r="B744" s="159"/>
      <c r="C744" s="160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</row>
    <row r="745" spans="1:25" s="161" customFormat="1" ht="15.75" customHeight="1" x14ac:dyDescent="0.2">
      <c r="A745" s="158"/>
      <c r="B745" s="159"/>
      <c r="C745" s="160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</row>
    <row r="746" spans="1:25" s="161" customFormat="1" ht="15.75" customHeight="1" x14ac:dyDescent="0.2">
      <c r="A746" s="158"/>
      <c r="B746" s="159"/>
      <c r="C746" s="160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</row>
    <row r="747" spans="1:25" s="161" customFormat="1" ht="15.75" customHeight="1" x14ac:dyDescent="0.2">
      <c r="A747" s="158"/>
      <c r="B747" s="159"/>
      <c r="C747" s="160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</row>
    <row r="748" spans="1:25" s="161" customFormat="1" ht="15.75" customHeight="1" x14ac:dyDescent="0.2">
      <c r="A748" s="158"/>
      <c r="B748" s="159"/>
      <c r="C748" s="160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</row>
    <row r="749" spans="1:25" s="161" customFormat="1" ht="15.75" customHeight="1" x14ac:dyDescent="0.2">
      <c r="A749" s="158"/>
      <c r="B749" s="159"/>
      <c r="C749" s="160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</row>
    <row r="750" spans="1:25" s="161" customFormat="1" ht="15.75" customHeight="1" x14ac:dyDescent="0.2">
      <c r="A750" s="158"/>
      <c r="B750" s="159"/>
      <c r="C750" s="160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</row>
    <row r="751" spans="1:25" s="161" customFormat="1" ht="15.75" customHeight="1" x14ac:dyDescent="0.2">
      <c r="A751" s="158"/>
      <c r="B751" s="159"/>
      <c r="C751" s="160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</row>
    <row r="752" spans="1:25" s="161" customFormat="1" ht="15.75" customHeight="1" x14ac:dyDescent="0.2">
      <c r="A752" s="158"/>
      <c r="B752" s="159"/>
      <c r="C752" s="160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</row>
    <row r="753" spans="1:25" s="161" customFormat="1" ht="15.75" customHeight="1" x14ac:dyDescent="0.2">
      <c r="A753" s="158"/>
      <c r="B753" s="159"/>
      <c r="C753" s="160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</row>
    <row r="754" spans="1:25" s="161" customFormat="1" ht="15.75" customHeight="1" x14ac:dyDescent="0.2">
      <c r="A754" s="158"/>
      <c r="B754" s="159"/>
      <c r="C754" s="160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</row>
    <row r="755" spans="1:25" s="161" customFormat="1" ht="15.75" customHeight="1" x14ac:dyDescent="0.2">
      <c r="A755" s="158"/>
      <c r="B755" s="159"/>
      <c r="C755" s="160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</row>
    <row r="756" spans="1:25" s="161" customFormat="1" ht="15.75" customHeight="1" x14ac:dyDescent="0.2">
      <c r="A756" s="158"/>
      <c r="B756" s="159"/>
      <c r="C756" s="160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</row>
    <row r="757" spans="1:25" s="161" customFormat="1" ht="15.75" customHeight="1" x14ac:dyDescent="0.2">
      <c r="A757" s="158"/>
      <c r="B757" s="159"/>
      <c r="C757" s="160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</row>
    <row r="758" spans="1:25" s="161" customFormat="1" ht="15.75" customHeight="1" x14ac:dyDescent="0.2">
      <c r="A758" s="158"/>
      <c r="B758" s="159"/>
      <c r="C758" s="160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</row>
    <row r="759" spans="1:25" s="161" customFormat="1" ht="15.75" customHeight="1" x14ac:dyDescent="0.2">
      <c r="A759" s="158"/>
      <c r="B759" s="159"/>
      <c r="C759" s="160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</row>
    <row r="760" spans="1:25" s="161" customFormat="1" ht="15.75" customHeight="1" x14ac:dyDescent="0.2">
      <c r="A760" s="158"/>
      <c r="B760" s="159"/>
      <c r="C760" s="160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</row>
    <row r="761" spans="1:25" s="161" customFormat="1" ht="15.75" customHeight="1" x14ac:dyDescent="0.2">
      <c r="A761" s="158"/>
      <c r="B761" s="159"/>
      <c r="C761" s="160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</row>
    <row r="762" spans="1:25" s="161" customFormat="1" ht="15.75" customHeight="1" x14ac:dyDescent="0.2">
      <c r="A762" s="158"/>
      <c r="B762" s="159"/>
      <c r="C762" s="160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</row>
    <row r="763" spans="1:25" s="161" customFormat="1" ht="15.75" customHeight="1" x14ac:dyDescent="0.2">
      <c r="A763" s="158"/>
      <c r="B763" s="159"/>
      <c r="C763" s="160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</row>
    <row r="764" spans="1:25" s="161" customFormat="1" ht="15.75" customHeight="1" x14ac:dyDescent="0.2">
      <c r="A764" s="158"/>
      <c r="B764" s="159"/>
      <c r="C764" s="160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</row>
    <row r="765" spans="1:25" s="161" customFormat="1" ht="15.75" customHeight="1" x14ac:dyDescent="0.2">
      <c r="A765" s="158"/>
      <c r="B765" s="159"/>
      <c r="C765" s="160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</row>
    <row r="766" spans="1:25" s="161" customFormat="1" ht="15.75" customHeight="1" x14ac:dyDescent="0.2">
      <c r="A766" s="158"/>
      <c r="B766" s="159"/>
      <c r="C766" s="160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</row>
    <row r="767" spans="1:25" s="161" customFormat="1" ht="15.75" customHeight="1" x14ac:dyDescent="0.2">
      <c r="A767" s="158"/>
      <c r="B767" s="159"/>
      <c r="C767" s="160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</row>
    <row r="768" spans="1:25" s="161" customFormat="1" ht="15.75" customHeight="1" x14ac:dyDescent="0.2">
      <c r="A768" s="158"/>
      <c r="B768" s="159"/>
      <c r="C768" s="160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</row>
    <row r="769" spans="1:25" s="161" customFormat="1" ht="15.75" customHeight="1" x14ac:dyDescent="0.2">
      <c r="A769" s="158"/>
      <c r="B769" s="159"/>
      <c r="C769" s="160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</row>
    <row r="770" spans="1:25" s="161" customFormat="1" ht="15.75" customHeight="1" x14ac:dyDescent="0.2">
      <c r="A770" s="158"/>
      <c r="B770" s="159"/>
      <c r="C770" s="160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</row>
    <row r="771" spans="1:25" s="161" customFormat="1" ht="15.75" customHeight="1" x14ac:dyDescent="0.2">
      <c r="A771" s="158"/>
      <c r="B771" s="159"/>
      <c r="C771" s="160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</row>
    <row r="772" spans="1:25" s="161" customFormat="1" ht="15.75" customHeight="1" x14ac:dyDescent="0.2">
      <c r="A772" s="158"/>
      <c r="B772" s="159"/>
      <c r="C772" s="160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</row>
    <row r="773" spans="1:25" s="161" customFormat="1" ht="15.75" customHeight="1" x14ac:dyDescent="0.2">
      <c r="A773" s="158"/>
      <c r="B773" s="159"/>
      <c r="C773" s="160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</row>
    <row r="774" spans="1:25" s="161" customFormat="1" ht="15.75" customHeight="1" x14ac:dyDescent="0.2">
      <c r="A774" s="158"/>
      <c r="B774" s="159"/>
      <c r="C774" s="160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</row>
    <row r="775" spans="1:25" s="161" customFormat="1" ht="15.75" customHeight="1" x14ac:dyDescent="0.2">
      <c r="A775" s="158"/>
      <c r="B775" s="159"/>
      <c r="C775" s="160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</row>
    <row r="776" spans="1:25" s="161" customFormat="1" ht="15.75" customHeight="1" x14ac:dyDescent="0.2">
      <c r="A776" s="158"/>
      <c r="B776" s="159"/>
      <c r="C776" s="160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</row>
    <row r="777" spans="1:25" s="161" customFormat="1" ht="15.75" customHeight="1" x14ac:dyDescent="0.2">
      <c r="A777" s="158"/>
      <c r="B777" s="159"/>
      <c r="C777" s="160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</row>
    <row r="778" spans="1:25" s="161" customFormat="1" ht="15.75" customHeight="1" x14ac:dyDescent="0.2">
      <c r="A778" s="158"/>
      <c r="B778" s="159"/>
      <c r="C778" s="160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</row>
    <row r="779" spans="1:25" s="161" customFormat="1" ht="15.75" customHeight="1" x14ac:dyDescent="0.2">
      <c r="A779" s="158"/>
      <c r="B779" s="159"/>
      <c r="C779" s="160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</row>
    <row r="780" spans="1:25" s="161" customFormat="1" ht="15.75" customHeight="1" x14ac:dyDescent="0.2">
      <c r="A780" s="158"/>
      <c r="B780" s="159"/>
      <c r="C780" s="160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</row>
    <row r="781" spans="1:25" s="161" customFormat="1" ht="15.75" customHeight="1" x14ac:dyDescent="0.2">
      <c r="A781" s="158"/>
      <c r="B781" s="159"/>
      <c r="C781" s="160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</row>
    <row r="782" spans="1:25" s="161" customFormat="1" ht="15.75" customHeight="1" x14ac:dyDescent="0.2">
      <c r="A782" s="158"/>
      <c r="B782" s="159"/>
      <c r="C782" s="160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</row>
    <row r="783" spans="1:25" s="161" customFormat="1" ht="15.75" customHeight="1" x14ac:dyDescent="0.2">
      <c r="A783" s="158"/>
      <c r="B783" s="159"/>
      <c r="C783" s="160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</row>
    <row r="784" spans="1:25" s="161" customFormat="1" ht="15.75" customHeight="1" x14ac:dyDescent="0.2">
      <c r="A784" s="158"/>
      <c r="B784" s="159"/>
      <c r="C784" s="160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</row>
    <row r="785" spans="1:25" s="161" customFormat="1" ht="15.75" customHeight="1" x14ac:dyDescent="0.2">
      <c r="A785" s="158"/>
      <c r="B785" s="159"/>
      <c r="C785" s="160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</row>
    <row r="786" spans="1:25" s="161" customFormat="1" ht="15.75" customHeight="1" x14ac:dyDescent="0.2">
      <c r="A786" s="158"/>
      <c r="B786" s="159"/>
      <c r="C786" s="160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</row>
    <row r="787" spans="1:25" s="161" customFormat="1" ht="15.75" customHeight="1" x14ac:dyDescent="0.2">
      <c r="A787" s="158"/>
      <c r="B787" s="159"/>
      <c r="C787" s="160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</row>
    <row r="788" spans="1:25" s="161" customFormat="1" ht="15.75" customHeight="1" x14ac:dyDescent="0.2">
      <c r="A788" s="158"/>
      <c r="B788" s="159"/>
      <c r="C788" s="160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</row>
    <row r="789" spans="1:25" s="161" customFormat="1" ht="15.75" customHeight="1" x14ac:dyDescent="0.2">
      <c r="A789" s="158"/>
      <c r="B789" s="159"/>
      <c r="C789" s="160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</row>
    <row r="790" spans="1:25" s="161" customFormat="1" ht="15.75" customHeight="1" x14ac:dyDescent="0.2">
      <c r="A790" s="158"/>
      <c r="B790" s="159"/>
      <c r="C790" s="160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</row>
    <row r="791" spans="1:25" s="161" customFormat="1" ht="15.75" customHeight="1" x14ac:dyDescent="0.2">
      <c r="A791" s="158"/>
      <c r="B791" s="159"/>
      <c r="C791" s="160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</row>
    <row r="792" spans="1:25" s="161" customFormat="1" ht="15.75" customHeight="1" x14ac:dyDescent="0.2">
      <c r="A792" s="158"/>
      <c r="B792" s="159"/>
      <c r="C792" s="160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</row>
    <row r="793" spans="1:25" s="161" customFormat="1" ht="15.75" customHeight="1" x14ac:dyDescent="0.2">
      <c r="A793" s="158"/>
      <c r="B793" s="159"/>
      <c r="C793" s="160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</row>
    <row r="794" spans="1:25" s="161" customFormat="1" ht="15.75" customHeight="1" x14ac:dyDescent="0.2">
      <c r="A794" s="158"/>
      <c r="B794" s="159"/>
      <c r="C794" s="160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</row>
    <row r="795" spans="1:25" s="161" customFormat="1" ht="15.75" customHeight="1" x14ac:dyDescent="0.2">
      <c r="A795" s="158"/>
      <c r="B795" s="159"/>
      <c r="C795" s="160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</row>
    <row r="796" spans="1:25" s="161" customFormat="1" ht="15.75" customHeight="1" x14ac:dyDescent="0.2">
      <c r="A796" s="158"/>
      <c r="B796" s="159"/>
      <c r="C796" s="160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</row>
    <row r="797" spans="1:25" s="161" customFormat="1" ht="15.75" customHeight="1" x14ac:dyDescent="0.2">
      <c r="A797" s="158"/>
      <c r="B797" s="159"/>
      <c r="C797" s="160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</row>
    <row r="798" spans="1:25" s="161" customFormat="1" ht="15.75" customHeight="1" x14ac:dyDescent="0.2">
      <c r="A798" s="158"/>
      <c r="B798" s="159"/>
      <c r="C798" s="160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</row>
    <row r="799" spans="1:25" s="161" customFormat="1" ht="15.75" customHeight="1" x14ac:dyDescent="0.2">
      <c r="A799" s="158"/>
      <c r="B799" s="159"/>
      <c r="C799" s="160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</row>
    <row r="800" spans="1:25" s="161" customFormat="1" ht="15.75" customHeight="1" x14ac:dyDescent="0.2">
      <c r="A800" s="158"/>
      <c r="B800" s="159"/>
      <c r="C800" s="160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</row>
    <row r="801" spans="1:25" s="161" customFormat="1" ht="15.75" customHeight="1" x14ac:dyDescent="0.2">
      <c r="A801" s="158"/>
      <c r="B801" s="159"/>
      <c r="C801" s="160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</row>
    <row r="802" spans="1:25" s="161" customFormat="1" ht="15.75" customHeight="1" x14ac:dyDescent="0.2">
      <c r="A802" s="158"/>
      <c r="B802" s="159"/>
      <c r="C802" s="160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</row>
    <row r="803" spans="1:25" s="161" customFormat="1" ht="15.75" customHeight="1" x14ac:dyDescent="0.2">
      <c r="A803" s="158"/>
      <c r="B803" s="159"/>
      <c r="C803" s="160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</row>
    <row r="804" spans="1:25" s="161" customFormat="1" ht="15.75" customHeight="1" x14ac:dyDescent="0.2">
      <c r="A804" s="158"/>
      <c r="B804" s="159"/>
      <c r="C804" s="160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</row>
    <row r="805" spans="1:25" s="161" customFormat="1" ht="15.75" customHeight="1" x14ac:dyDescent="0.2">
      <c r="A805" s="158"/>
      <c r="B805" s="159"/>
      <c r="C805" s="160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</row>
    <row r="806" spans="1:25" s="161" customFormat="1" ht="15.75" customHeight="1" x14ac:dyDescent="0.2">
      <c r="A806" s="158"/>
      <c r="B806" s="159"/>
      <c r="C806" s="160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</row>
    <row r="807" spans="1:25" s="161" customFormat="1" ht="15.75" customHeight="1" x14ac:dyDescent="0.2">
      <c r="A807" s="158"/>
      <c r="B807" s="159"/>
      <c r="C807" s="160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</row>
    <row r="808" spans="1:25" s="161" customFormat="1" ht="15.75" customHeight="1" x14ac:dyDescent="0.2">
      <c r="A808" s="158"/>
      <c r="B808" s="159"/>
      <c r="C808" s="160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</row>
    <row r="809" spans="1:25" s="161" customFormat="1" ht="15.75" customHeight="1" x14ac:dyDescent="0.2">
      <c r="A809" s="158"/>
      <c r="B809" s="159"/>
      <c r="C809" s="160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</row>
    <row r="810" spans="1:25" s="161" customFormat="1" ht="15.75" customHeight="1" x14ac:dyDescent="0.2">
      <c r="A810" s="158"/>
      <c r="B810" s="159"/>
      <c r="C810" s="160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</row>
    <row r="811" spans="1:25" s="161" customFormat="1" ht="15.75" customHeight="1" x14ac:dyDescent="0.2">
      <c r="A811" s="158"/>
      <c r="B811" s="159"/>
      <c r="C811" s="160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</row>
    <row r="812" spans="1:25" s="161" customFormat="1" ht="15.75" customHeight="1" x14ac:dyDescent="0.2">
      <c r="A812" s="158"/>
      <c r="B812" s="159"/>
      <c r="C812" s="160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</row>
    <row r="813" spans="1:25" s="161" customFormat="1" ht="15.75" customHeight="1" x14ac:dyDescent="0.2">
      <c r="A813" s="158"/>
      <c r="B813" s="159"/>
      <c r="C813" s="160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</row>
    <row r="814" spans="1:25" s="161" customFormat="1" ht="15.75" customHeight="1" x14ac:dyDescent="0.2">
      <c r="A814" s="158"/>
      <c r="B814" s="159"/>
      <c r="C814" s="160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</row>
    <row r="815" spans="1:25" s="161" customFormat="1" ht="15.75" customHeight="1" x14ac:dyDescent="0.2">
      <c r="A815" s="158"/>
      <c r="B815" s="159"/>
      <c r="C815" s="160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</row>
    <row r="816" spans="1:25" s="161" customFormat="1" ht="15.75" customHeight="1" x14ac:dyDescent="0.2">
      <c r="A816" s="158"/>
      <c r="B816" s="159"/>
      <c r="C816" s="160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</row>
    <row r="817" spans="1:25" s="161" customFormat="1" ht="15.75" customHeight="1" x14ac:dyDescent="0.2">
      <c r="A817" s="158"/>
      <c r="B817" s="159"/>
      <c r="C817" s="160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</row>
    <row r="818" spans="1:25" s="161" customFormat="1" ht="15.75" customHeight="1" x14ac:dyDescent="0.2">
      <c r="A818" s="158"/>
      <c r="B818" s="159"/>
      <c r="C818" s="160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</row>
    <row r="819" spans="1:25" s="161" customFormat="1" ht="15.75" customHeight="1" x14ac:dyDescent="0.2">
      <c r="A819" s="158"/>
      <c r="B819" s="159"/>
      <c r="C819" s="160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</row>
    <row r="820" spans="1:25" s="161" customFormat="1" ht="15.75" customHeight="1" x14ac:dyDescent="0.2">
      <c r="A820" s="158"/>
      <c r="B820" s="159"/>
      <c r="C820" s="160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</row>
    <row r="821" spans="1:25" s="161" customFormat="1" ht="15.75" customHeight="1" x14ac:dyDescent="0.2">
      <c r="A821" s="158"/>
      <c r="B821" s="159"/>
      <c r="C821" s="160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</row>
    <row r="822" spans="1:25" s="161" customFormat="1" ht="15.75" customHeight="1" x14ac:dyDescent="0.2">
      <c r="A822" s="158"/>
      <c r="B822" s="159"/>
      <c r="C822" s="160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</row>
    <row r="823" spans="1:25" s="161" customFormat="1" ht="15.75" customHeight="1" x14ac:dyDescent="0.2">
      <c r="A823" s="158"/>
      <c r="B823" s="159"/>
      <c r="C823" s="160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</row>
    <row r="824" spans="1:25" s="161" customFormat="1" ht="15.75" customHeight="1" x14ac:dyDescent="0.2">
      <c r="A824" s="158"/>
      <c r="B824" s="159"/>
      <c r="C824" s="160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</row>
    <row r="825" spans="1:25" s="161" customFormat="1" ht="15.75" customHeight="1" x14ac:dyDescent="0.2">
      <c r="A825" s="158"/>
      <c r="B825" s="159"/>
      <c r="C825" s="160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</row>
    <row r="826" spans="1:25" s="161" customFormat="1" ht="15.75" customHeight="1" x14ac:dyDescent="0.2">
      <c r="A826" s="158"/>
      <c r="B826" s="159"/>
      <c r="C826" s="160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</row>
    <row r="827" spans="1:25" s="161" customFormat="1" ht="15.75" customHeight="1" x14ac:dyDescent="0.2">
      <c r="A827" s="158"/>
      <c r="B827" s="159"/>
      <c r="C827" s="160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</row>
    <row r="828" spans="1:25" s="161" customFormat="1" ht="15.75" customHeight="1" x14ac:dyDescent="0.2">
      <c r="A828" s="158"/>
      <c r="B828" s="159"/>
      <c r="C828" s="160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</row>
    <row r="829" spans="1:25" s="161" customFormat="1" ht="15.75" customHeight="1" x14ac:dyDescent="0.2">
      <c r="A829" s="158"/>
      <c r="B829" s="159"/>
      <c r="C829" s="160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</row>
    <row r="830" spans="1:25" s="161" customFormat="1" ht="15.75" customHeight="1" x14ac:dyDescent="0.2">
      <c r="A830" s="158"/>
      <c r="B830" s="159"/>
      <c r="C830" s="160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</row>
    <row r="831" spans="1:25" s="161" customFormat="1" ht="15.75" customHeight="1" x14ac:dyDescent="0.2">
      <c r="A831" s="158"/>
      <c r="B831" s="159"/>
      <c r="C831" s="160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</row>
    <row r="832" spans="1:25" s="161" customFormat="1" ht="15.75" customHeight="1" x14ac:dyDescent="0.2">
      <c r="A832" s="158"/>
      <c r="B832" s="159"/>
      <c r="C832" s="160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</row>
    <row r="833" spans="1:25" s="161" customFormat="1" ht="15.75" customHeight="1" x14ac:dyDescent="0.2">
      <c r="A833" s="158"/>
      <c r="B833" s="159"/>
      <c r="C833" s="160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</row>
    <row r="834" spans="1:25" s="161" customFormat="1" ht="15.75" customHeight="1" x14ac:dyDescent="0.2">
      <c r="A834" s="158"/>
      <c r="B834" s="159"/>
      <c r="C834" s="160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</row>
    <row r="835" spans="1:25" s="161" customFormat="1" ht="15.75" customHeight="1" x14ac:dyDescent="0.2">
      <c r="A835" s="158"/>
      <c r="B835" s="159"/>
      <c r="C835" s="160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</row>
    <row r="836" spans="1:25" s="161" customFormat="1" ht="15.75" customHeight="1" x14ac:dyDescent="0.2">
      <c r="A836" s="158"/>
      <c r="B836" s="159"/>
      <c r="C836" s="160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</row>
    <row r="837" spans="1:25" s="161" customFormat="1" ht="15.75" customHeight="1" x14ac:dyDescent="0.2">
      <c r="A837" s="158"/>
      <c r="B837" s="159"/>
      <c r="C837" s="160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</row>
    <row r="838" spans="1:25" s="161" customFormat="1" ht="15.75" customHeight="1" x14ac:dyDescent="0.2">
      <c r="A838" s="158"/>
      <c r="B838" s="159"/>
      <c r="C838" s="160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</row>
    <row r="839" spans="1:25" s="161" customFormat="1" ht="15.75" customHeight="1" x14ac:dyDescent="0.2">
      <c r="A839" s="158"/>
      <c r="B839" s="159"/>
      <c r="C839" s="160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</row>
    <row r="840" spans="1:25" s="161" customFormat="1" ht="15.75" customHeight="1" x14ac:dyDescent="0.2">
      <c r="A840" s="158"/>
      <c r="B840" s="159"/>
      <c r="C840" s="160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</row>
    <row r="841" spans="1:25" s="161" customFormat="1" ht="15.75" customHeight="1" x14ac:dyDescent="0.2">
      <c r="A841" s="158"/>
      <c r="B841" s="159"/>
      <c r="C841" s="160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</row>
    <row r="842" spans="1:25" s="161" customFormat="1" ht="15.75" customHeight="1" x14ac:dyDescent="0.2">
      <c r="A842" s="158"/>
      <c r="B842" s="159"/>
      <c r="C842" s="160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</row>
    <row r="843" spans="1:25" s="161" customFormat="1" ht="15.75" customHeight="1" x14ac:dyDescent="0.2">
      <c r="A843" s="158"/>
      <c r="B843" s="159"/>
      <c r="C843" s="160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</row>
    <row r="844" spans="1:25" s="161" customFormat="1" ht="15.75" customHeight="1" x14ac:dyDescent="0.2">
      <c r="A844" s="158"/>
      <c r="B844" s="159"/>
      <c r="C844" s="160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</row>
    <row r="845" spans="1:25" s="161" customFormat="1" ht="15.75" customHeight="1" x14ac:dyDescent="0.2">
      <c r="A845" s="158"/>
      <c r="B845" s="159"/>
      <c r="C845" s="160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</row>
    <row r="846" spans="1:25" s="161" customFormat="1" ht="15.75" customHeight="1" x14ac:dyDescent="0.2">
      <c r="A846" s="158"/>
      <c r="B846" s="159"/>
      <c r="C846" s="160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</row>
    <row r="847" spans="1:25" s="161" customFormat="1" ht="15.75" customHeight="1" x14ac:dyDescent="0.2">
      <c r="A847" s="158"/>
      <c r="B847" s="159"/>
      <c r="C847" s="160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</row>
    <row r="848" spans="1:25" s="161" customFormat="1" ht="15.75" customHeight="1" x14ac:dyDescent="0.2">
      <c r="A848" s="158"/>
      <c r="B848" s="159"/>
      <c r="C848" s="160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</row>
    <row r="849" spans="1:25" s="161" customFormat="1" ht="15.75" customHeight="1" x14ac:dyDescent="0.2">
      <c r="A849" s="158"/>
      <c r="B849" s="159"/>
      <c r="C849" s="160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</row>
    <row r="850" spans="1:25" s="161" customFormat="1" ht="15.75" customHeight="1" x14ac:dyDescent="0.2">
      <c r="A850" s="158"/>
      <c r="B850" s="159"/>
      <c r="C850" s="160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</row>
    <row r="851" spans="1:25" s="161" customFormat="1" ht="15.75" customHeight="1" x14ac:dyDescent="0.2">
      <c r="A851" s="158"/>
      <c r="B851" s="159"/>
      <c r="C851" s="160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</row>
    <row r="852" spans="1:25" s="161" customFormat="1" ht="15.75" customHeight="1" x14ac:dyDescent="0.2">
      <c r="A852" s="158"/>
      <c r="B852" s="159"/>
      <c r="C852" s="160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</row>
    <row r="853" spans="1:25" s="161" customFormat="1" ht="15.75" customHeight="1" x14ac:dyDescent="0.2">
      <c r="A853" s="158"/>
      <c r="B853" s="159"/>
      <c r="C853" s="160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</row>
    <row r="854" spans="1:25" s="161" customFormat="1" ht="15.75" customHeight="1" x14ac:dyDescent="0.2">
      <c r="A854" s="158"/>
      <c r="B854" s="159"/>
      <c r="C854" s="160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</row>
    <row r="855" spans="1:25" s="161" customFormat="1" ht="15.75" customHeight="1" x14ac:dyDescent="0.2">
      <c r="A855" s="158"/>
      <c r="B855" s="159"/>
      <c r="C855" s="160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</row>
    <row r="856" spans="1:25" s="161" customFormat="1" ht="15.75" customHeight="1" x14ac:dyDescent="0.2">
      <c r="A856" s="158"/>
      <c r="B856" s="159"/>
      <c r="C856" s="160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</row>
    <row r="857" spans="1:25" s="161" customFormat="1" ht="15.75" customHeight="1" x14ac:dyDescent="0.2">
      <c r="A857" s="158"/>
      <c r="B857" s="159"/>
      <c r="C857" s="160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</row>
    <row r="858" spans="1:25" s="161" customFormat="1" ht="15.75" customHeight="1" x14ac:dyDescent="0.2">
      <c r="A858" s="158"/>
      <c r="B858" s="159"/>
      <c r="C858" s="160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</row>
    <row r="859" spans="1:25" s="161" customFormat="1" ht="15.75" customHeight="1" x14ac:dyDescent="0.2">
      <c r="A859" s="158"/>
      <c r="B859" s="159"/>
      <c r="C859" s="160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</row>
    <row r="860" spans="1:25" s="161" customFormat="1" ht="15.75" customHeight="1" x14ac:dyDescent="0.2">
      <c r="A860" s="158"/>
      <c r="B860" s="159"/>
      <c r="C860" s="160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</row>
    <row r="861" spans="1:25" s="161" customFormat="1" ht="15.75" customHeight="1" x14ac:dyDescent="0.2">
      <c r="A861" s="158"/>
      <c r="B861" s="159"/>
      <c r="C861" s="160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</row>
    <row r="862" spans="1:25" s="161" customFormat="1" ht="15.75" customHeight="1" x14ac:dyDescent="0.2">
      <c r="A862" s="158"/>
      <c r="B862" s="159"/>
      <c r="C862" s="160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</row>
    <row r="863" spans="1:25" s="161" customFormat="1" ht="15.75" customHeight="1" x14ac:dyDescent="0.2">
      <c r="A863" s="158"/>
      <c r="B863" s="159"/>
      <c r="C863" s="160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</row>
    <row r="864" spans="1:25" s="161" customFormat="1" ht="15.75" customHeight="1" x14ac:dyDescent="0.2">
      <c r="A864" s="158"/>
      <c r="B864" s="159"/>
      <c r="C864" s="160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</row>
    <row r="865" spans="1:25" s="161" customFormat="1" ht="15.75" customHeight="1" x14ac:dyDescent="0.2">
      <c r="A865" s="158"/>
      <c r="B865" s="159"/>
      <c r="C865" s="160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</row>
    <row r="866" spans="1:25" s="161" customFormat="1" ht="15.75" customHeight="1" x14ac:dyDescent="0.2">
      <c r="A866" s="158"/>
      <c r="B866" s="159"/>
      <c r="C866" s="160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</row>
    <row r="867" spans="1:25" s="161" customFormat="1" ht="15.75" customHeight="1" x14ac:dyDescent="0.2">
      <c r="A867" s="158"/>
      <c r="B867" s="159"/>
      <c r="C867" s="160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</row>
    <row r="868" spans="1:25" s="161" customFormat="1" ht="15.75" customHeight="1" x14ac:dyDescent="0.2">
      <c r="A868" s="158"/>
      <c r="B868" s="159"/>
      <c r="C868" s="160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</row>
    <row r="869" spans="1:25" s="161" customFormat="1" ht="15.75" customHeight="1" x14ac:dyDescent="0.2">
      <c r="A869" s="158"/>
      <c r="B869" s="159"/>
      <c r="C869" s="160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</row>
    <row r="870" spans="1:25" s="161" customFormat="1" ht="15.75" customHeight="1" x14ac:dyDescent="0.2">
      <c r="A870" s="158"/>
      <c r="B870" s="159"/>
      <c r="C870" s="160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</row>
    <row r="871" spans="1:25" s="161" customFormat="1" ht="15.75" customHeight="1" x14ac:dyDescent="0.2">
      <c r="A871" s="158"/>
      <c r="B871" s="159"/>
      <c r="C871" s="160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</row>
    <row r="872" spans="1:25" s="161" customFormat="1" ht="15.75" customHeight="1" x14ac:dyDescent="0.2">
      <c r="A872" s="158"/>
      <c r="B872" s="159"/>
      <c r="C872" s="160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</row>
    <row r="873" spans="1:25" s="161" customFormat="1" ht="15.75" customHeight="1" x14ac:dyDescent="0.2">
      <c r="A873" s="158"/>
      <c r="B873" s="159"/>
      <c r="C873" s="160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</row>
    <row r="874" spans="1:25" s="161" customFormat="1" ht="15.75" customHeight="1" x14ac:dyDescent="0.2">
      <c r="A874" s="158"/>
      <c r="B874" s="159"/>
      <c r="C874" s="160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</row>
    <row r="875" spans="1:25" s="161" customFormat="1" ht="15.75" customHeight="1" x14ac:dyDescent="0.2">
      <c r="A875" s="158"/>
      <c r="B875" s="159"/>
      <c r="C875" s="160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</row>
    <row r="876" spans="1:25" s="161" customFormat="1" ht="15.75" customHeight="1" x14ac:dyDescent="0.2">
      <c r="A876" s="158"/>
      <c r="B876" s="159"/>
      <c r="C876" s="160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</row>
    <row r="877" spans="1:25" s="161" customFormat="1" ht="15.75" customHeight="1" x14ac:dyDescent="0.2">
      <c r="A877" s="158"/>
      <c r="B877" s="159"/>
      <c r="C877" s="160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</row>
    <row r="878" spans="1:25" s="161" customFormat="1" ht="15.75" customHeight="1" x14ac:dyDescent="0.2">
      <c r="A878" s="158"/>
      <c r="B878" s="159"/>
      <c r="C878" s="160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</row>
    <row r="879" spans="1:25" s="161" customFormat="1" ht="15.75" customHeight="1" x14ac:dyDescent="0.2">
      <c r="A879" s="158"/>
      <c r="B879" s="159"/>
      <c r="C879" s="160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</row>
    <row r="880" spans="1:25" s="161" customFormat="1" ht="15.75" customHeight="1" x14ac:dyDescent="0.2">
      <c r="A880" s="158"/>
      <c r="B880" s="159"/>
      <c r="C880" s="160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</row>
    <row r="881" spans="1:25" s="161" customFormat="1" ht="15.75" customHeight="1" x14ac:dyDescent="0.2">
      <c r="A881" s="158"/>
      <c r="B881" s="159"/>
      <c r="C881" s="160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</row>
    <row r="882" spans="1:25" s="161" customFormat="1" ht="15.75" customHeight="1" x14ac:dyDescent="0.2">
      <c r="A882" s="158"/>
      <c r="B882" s="159"/>
      <c r="C882" s="160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</row>
    <row r="883" spans="1:25" s="161" customFormat="1" ht="15.75" customHeight="1" x14ac:dyDescent="0.2">
      <c r="A883" s="158"/>
      <c r="B883" s="159"/>
      <c r="C883" s="160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</row>
    <row r="884" spans="1:25" s="161" customFormat="1" ht="15.75" customHeight="1" x14ac:dyDescent="0.2">
      <c r="A884" s="158"/>
      <c r="B884" s="159"/>
      <c r="C884" s="160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</row>
    <row r="885" spans="1:25" s="161" customFormat="1" ht="15.75" customHeight="1" x14ac:dyDescent="0.2">
      <c r="A885" s="158"/>
      <c r="B885" s="159"/>
      <c r="C885" s="160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</row>
    <row r="886" spans="1:25" s="161" customFormat="1" ht="15.75" customHeight="1" x14ac:dyDescent="0.2">
      <c r="A886" s="158"/>
      <c r="B886" s="159"/>
      <c r="C886" s="160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</row>
    <row r="887" spans="1:25" s="161" customFormat="1" ht="15.75" customHeight="1" x14ac:dyDescent="0.2">
      <c r="A887" s="158"/>
      <c r="B887" s="159"/>
      <c r="C887" s="160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</row>
    <row r="888" spans="1:25" s="161" customFormat="1" ht="15.75" customHeight="1" x14ac:dyDescent="0.2">
      <c r="A888" s="158"/>
      <c r="B888" s="159"/>
      <c r="C888" s="160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</row>
    <row r="889" spans="1:25" s="161" customFormat="1" ht="15.75" customHeight="1" x14ac:dyDescent="0.2">
      <c r="A889" s="158"/>
      <c r="B889" s="159"/>
      <c r="C889" s="160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</row>
    <row r="890" spans="1:25" s="161" customFormat="1" ht="15.75" customHeight="1" x14ac:dyDescent="0.2">
      <c r="A890" s="158"/>
      <c r="B890" s="159"/>
      <c r="C890" s="160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</row>
    <row r="891" spans="1:25" s="161" customFormat="1" ht="15.75" customHeight="1" x14ac:dyDescent="0.2">
      <c r="A891" s="158"/>
      <c r="B891" s="159"/>
      <c r="C891" s="160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</row>
    <row r="892" spans="1:25" s="161" customFormat="1" ht="15.75" customHeight="1" x14ac:dyDescent="0.2">
      <c r="A892" s="158"/>
      <c r="B892" s="159"/>
      <c r="C892" s="160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</row>
    <row r="893" spans="1:25" s="161" customFormat="1" ht="15.75" customHeight="1" x14ac:dyDescent="0.2">
      <c r="A893" s="158"/>
      <c r="B893" s="159"/>
      <c r="C893" s="160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</row>
    <row r="894" spans="1:25" s="161" customFormat="1" ht="15.75" customHeight="1" x14ac:dyDescent="0.2">
      <c r="A894" s="158"/>
      <c r="B894" s="159"/>
      <c r="C894" s="160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</row>
    <row r="895" spans="1:25" s="161" customFormat="1" ht="15.75" customHeight="1" x14ac:dyDescent="0.2">
      <c r="A895" s="158"/>
      <c r="B895" s="159"/>
      <c r="C895" s="160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</row>
    <row r="896" spans="1:25" s="161" customFormat="1" ht="15.75" customHeight="1" x14ac:dyDescent="0.2">
      <c r="A896" s="158"/>
      <c r="B896" s="159"/>
      <c r="C896" s="160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</row>
    <row r="897" spans="1:25" s="161" customFormat="1" ht="15.75" customHeight="1" x14ac:dyDescent="0.2">
      <c r="A897" s="158"/>
      <c r="B897" s="159"/>
      <c r="C897" s="160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</row>
    <row r="898" spans="1:25" s="161" customFormat="1" ht="15.75" customHeight="1" x14ac:dyDescent="0.2">
      <c r="A898" s="158"/>
      <c r="B898" s="159"/>
      <c r="C898" s="160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</row>
    <row r="899" spans="1:25" s="161" customFormat="1" ht="15.75" customHeight="1" x14ac:dyDescent="0.2">
      <c r="A899" s="158"/>
      <c r="B899" s="159"/>
      <c r="C899" s="160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</row>
    <row r="900" spans="1:25" s="161" customFormat="1" ht="15.75" customHeight="1" x14ac:dyDescent="0.2">
      <c r="A900" s="158"/>
      <c r="B900" s="159"/>
      <c r="C900" s="160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</row>
    <row r="901" spans="1:25" s="161" customFormat="1" ht="15.75" customHeight="1" x14ac:dyDescent="0.2">
      <c r="A901" s="158"/>
      <c r="B901" s="159"/>
      <c r="C901" s="160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</row>
    <row r="902" spans="1:25" s="161" customFormat="1" ht="15.75" customHeight="1" x14ac:dyDescent="0.2">
      <c r="A902" s="158"/>
      <c r="B902" s="159"/>
      <c r="C902" s="160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</row>
    <row r="903" spans="1:25" s="161" customFormat="1" ht="15.75" customHeight="1" x14ac:dyDescent="0.2">
      <c r="A903" s="158"/>
      <c r="B903" s="159"/>
      <c r="C903" s="160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</row>
    <row r="904" spans="1:25" s="161" customFormat="1" ht="15.75" customHeight="1" x14ac:dyDescent="0.2">
      <c r="A904" s="158"/>
      <c r="B904" s="159"/>
      <c r="C904" s="160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</row>
    <row r="905" spans="1:25" s="161" customFormat="1" ht="15.75" customHeight="1" x14ac:dyDescent="0.2">
      <c r="A905" s="158"/>
      <c r="B905" s="159"/>
      <c r="C905" s="160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</row>
    <row r="906" spans="1:25" s="161" customFormat="1" ht="15.75" customHeight="1" x14ac:dyDescent="0.2">
      <c r="A906" s="158"/>
      <c r="B906" s="159"/>
      <c r="C906" s="160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</row>
    <row r="907" spans="1:25" s="161" customFormat="1" ht="15.75" customHeight="1" x14ac:dyDescent="0.2">
      <c r="A907" s="158"/>
      <c r="B907" s="159"/>
      <c r="C907" s="160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</row>
    <row r="908" spans="1:25" s="161" customFormat="1" ht="15.75" customHeight="1" x14ac:dyDescent="0.2">
      <c r="A908" s="158"/>
      <c r="B908" s="159"/>
      <c r="C908" s="160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</row>
    <row r="909" spans="1:25" s="161" customFormat="1" ht="15.75" customHeight="1" x14ac:dyDescent="0.2">
      <c r="A909" s="158"/>
      <c r="B909" s="159"/>
      <c r="C909" s="160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</row>
    <row r="910" spans="1:25" s="161" customFormat="1" ht="15.75" customHeight="1" x14ac:dyDescent="0.2">
      <c r="A910" s="158"/>
      <c r="B910" s="159"/>
      <c r="C910" s="160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</row>
    <row r="911" spans="1:25" s="161" customFormat="1" ht="15.75" customHeight="1" x14ac:dyDescent="0.2">
      <c r="A911" s="158"/>
      <c r="B911" s="159"/>
      <c r="C911" s="160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</row>
    <row r="912" spans="1:25" s="161" customFormat="1" ht="15.75" customHeight="1" x14ac:dyDescent="0.2">
      <c r="A912" s="158"/>
      <c r="B912" s="159"/>
      <c r="C912" s="160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</row>
    <row r="913" spans="1:25" s="161" customFormat="1" ht="15.75" customHeight="1" x14ac:dyDescent="0.2">
      <c r="A913" s="158"/>
      <c r="B913" s="159"/>
      <c r="C913" s="160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</row>
    <row r="914" spans="1:25" s="161" customFormat="1" ht="15.75" customHeight="1" x14ac:dyDescent="0.2">
      <c r="A914" s="158"/>
      <c r="B914" s="159"/>
      <c r="C914" s="160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</row>
    <row r="915" spans="1:25" s="161" customFormat="1" ht="15.75" customHeight="1" x14ac:dyDescent="0.2">
      <c r="A915" s="158"/>
      <c r="B915" s="159"/>
      <c r="C915" s="160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</row>
    <row r="916" spans="1:25" s="161" customFormat="1" ht="15.75" customHeight="1" x14ac:dyDescent="0.2">
      <c r="A916" s="158"/>
      <c r="B916" s="159"/>
      <c r="C916" s="160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</row>
    <row r="917" spans="1:25" s="161" customFormat="1" ht="15.75" customHeight="1" x14ac:dyDescent="0.2">
      <c r="A917" s="158"/>
      <c r="B917" s="159"/>
      <c r="C917" s="160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</row>
    <row r="918" spans="1:25" s="161" customFormat="1" ht="15.75" customHeight="1" x14ac:dyDescent="0.2">
      <c r="A918" s="158"/>
      <c r="B918" s="159"/>
      <c r="C918" s="160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</row>
    <row r="919" spans="1:25" s="161" customFormat="1" ht="15.75" customHeight="1" x14ac:dyDescent="0.2">
      <c r="A919" s="158"/>
      <c r="B919" s="159"/>
      <c r="C919" s="160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</row>
    <row r="920" spans="1:25" s="161" customFormat="1" ht="15.75" customHeight="1" x14ac:dyDescent="0.2">
      <c r="A920" s="158"/>
      <c r="B920" s="159"/>
      <c r="C920" s="160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</row>
    <row r="921" spans="1:25" s="161" customFormat="1" ht="15.75" customHeight="1" x14ac:dyDescent="0.2">
      <c r="A921" s="158"/>
      <c r="B921" s="159"/>
      <c r="C921" s="160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</row>
    <row r="922" spans="1:25" s="161" customFormat="1" ht="15.75" customHeight="1" x14ac:dyDescent="0.2">
      <c r="A922" s="158"/>
      <c r="B922" s="159"/>
      <c r="C922" s="160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</row>
    <row r="923" spans="1:25" s="161" customFormat="1" ht="15.75" customHeight="1" x14ac:dyDescent="0.2">
      <c r="A923" s="158"/>
      <c r="B923" s="159"/>
      <c r="C923" s="160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</row>
    <row r="924" spans="1:25" s="161" customFormat="1" ht="15.75" customHeight="1" x14ac:dyDescent="0.2">
      <c r="A924" s="158"/>
      <c r="B924" s="159"/>
      <c r="C924" s="160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</row>
    <row r="925" spans="1:25" s="161" customFormat="1" ht="15.75" customHeight="1" x14ac:dyDescent="0.2">
      <c r="A925" s="158"/>
      <c r="B925" s="159"/>
      <c r="C925" s="160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</row>
    <row r="926" spans="1:25" s="161" customFormat="1" ht="15.75" customHeight="1" x14ac:dyDescent="0.2">
      <c r="A926" s="158"/>
      <c r="B926" s="159"/>
      <c r="C926" s="160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</row>
    <row r="927" spans="1:25" s="161" customFormat="1" ht="15.75" customHeight="1" x14ac:dyDescent="0.2">
      <c r="A927" s="158"/>
      <c r="B927" s="159"/>
      <c r="C927" s="160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</row>
    <row r="928" spans="1:25" s="161" customFormat="1" ht="15.75" customHeight="1" x14ac:dyDescent="0.2">
      <c r="A928" s="158"/>
      <c r="B928" s="159"/>
      <c r="C928" s="160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</row>
    <row r="929" spans="1:25" s="161" customFormat="1" ht="15.75" customHeight="1" x14ac:dyDescent="0.2">
      <c r="A929" s="158"/>
      <c r="B929" s="159"/>
      <c r="C929" s="160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</row>
    <row r="930" spans="1:25" s="161" customFormat="1" ht="15.75" customHeight="1" x14ac:dyDescent="0.2">
      <c r="A930" s="158"/>
      <c r="B930" s="159"/>
      <c r="C930" s="160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</row>
    <row r="931" spans="1:25" s="161" customFormat="1" ht="15.75" customHeight="1" x14ac:dyDescent="0.2">
      <c r="A931" s="158"/>
      <c r="B931" s="159"/>
      <c r="C931" s="160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</row>
    <row r="932" spans="1:25" s="161" customFormat="1" ht="15.75" customHeight="1" x14ac:dyDescent="0.2">
      <c r="A932" s="158"/>
      <c r="B932" s="159"/>
      <c r="C932" s="160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</row>
    <row r="933" spans="1:25" s="161" customFormat="1" ht="15.75" customHeight="1" x14ac:dyDescent="0.2">
      <c r="A933" s="158"/>
      <c r="B933" s="159"/>
      <c r="C933" s="160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</row>
    <row r="934" spans="1:25" s="161" customFormat="1" ht="15.75" customHeight="1" x14ac:dyDescent="0.2">
      <c r="A934" s="158"/>
      <c r="B934" s="159"/>
      <c r="C934" s="160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</row>
    <row r="935" spans="1:25" s="161" customFormat="1" ht="15.75" customHeight="1" x14ac:dyDescent="0.2">
      <c r="A935" s="158"/>
      <c r="B935" s="159"/>
      <c r="C935" s="160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</row>
    <row r="936" spans="1:25" s="161" customFormat="1" ht="15.75" customHeight="1" x14ac:dyDescent="0.2">
      <c r="A936" s="158"/>
      <c r="B936" s="159"/>
      <c r="C936" s="160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</row>
    <row r="937" spans="1:25" s="161" customFormat="1" ht="15.75" customHeight="1" x14ac:dyDescent="0.2">
      <c r="A937" s="158"/>
      <c r="B937" s="159"/>
      <c r="C937" s="160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</row>
    <row r="938" spans="1:25" s="161" customFormat="1" ht="15.75" customHeight="1" x14ac:dyDescent="0.2">
      <c r="A938" s="158"/>
      <c r="B938" s="159"/>
      <c r="C938" s="160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</row>
    <row r="939" spans="1:25" s="161" customFormat="1" ht="15.75" customHeight="1" x14ac:dyDescent="0.2">
      <c r="A939" s="158"/>
      <c r="B939" s="159"/>
      <c r="C939" s="160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</row>
    <row r="940" spans="1:25" s="161" customFormat="1" ht="15.75" customHeight="1" x14ac:dyDescent="0.2">
      <c r="A940" s="158"/>
      <c r="B940" s="159"/>
      <c r="C940" s="160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</row>
    <row r="941" spans="1:25" s="161" customFormat="1" ht="15.75" customHeight="1" x14ac:dyDescent="0.2">
      <c r="A941" s="158"/>
      <c r="B941" s="159"/>
      <c r="C941" s="160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</row>
    <row r="942" spans="1:25" s="161" customFormat="1" ht="15.75" customHeight="1" x14ac:dyDescent="0.2">
      <c r="A942" s="158"/>
      <c r="B942" s="159"/>
      <c r="C942" s="160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</row>
    <row r="943" spans="1:25" s="161" customFormat="1" ht="15.75" customHeight="1" x14ac:dyDescent="0.2">
      <c r="A943" s="158"/>
      <c r="B943" s="159"/>
      <c r="C943" s="160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</row>
    <row r="944" spans="1:25" s="161" customFormat="1" ht="15.75" customHeight="1" x14ac:dyDescent="0.2">
      <c r="A944" s="158"/>
      <c r="B944" s="159"/>
      <c r="C944" s="160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</row>
    <row r="945" spans="1:25" s="161" customFormat="1" ht="15.75" customHeight="1" x14ac:dyDescent="0.2">
      <c r="A945" s="158"/>
      <c r="B945" s="159"/>
      <c r="C945" s="160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</row>
    <row r="946" spans="1:25" s="161" customFormat="1" ht="15.75" customHeight="1" x14ac:dyDescent="0.2">
      <c r="A946" s="158"/>
      <c r="B946" s="159"/>
      <c r="C946" s="160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</row>
    <row r="947" spans="1:25" s="161" customFormat="1" ht="15.75" customHeight="1" x14ac:dyDescent="0.2">
      <c r="A947" s="158"/>
      <c r="B947" s="159"/>
      <c r="C947" s="160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</row>
    <row r="948" spans="1:25" s="161" customFormat="1" ht="15.75" customHeight="1" x14ac:dyDescent="0.2">
      <c r="A948" s="158"/>
      <c r="B948" s="159"/>
      <c r="C948" s="160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</row>
    <row r="949" spans="1:25" s="161" customFormat="1" ht="15.75" customHeight="1" x14ac:dyDescent="0.2">
      <c r="A949" s="158"/>
      <c r="B949" s="159"/>
      <c r="C949" s="160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</row>
    <row r="950" spans="1:25" s="161" customFormat="1" ht="15.75" customHeight="1" x14ac:dyDescent="0.2">
      <c r="A950" s="158"/>
      <c r="B950" s="159"/>
      <c r="C950" s="160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</row>
    <row r="951" spans="1:25" s="161" customFormat="1" ht="15.75" customHeight="1" x14ac:dyDescent="0.2">
      <c r="A951" s="158"/>
      <c r="B951" s="159"/>
      <c r="C951" s="160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</row>
    <row r="952" spans="1:25" s="161" customFormat="1" ht="15.75" customHeight="1" x14ac:dyDescent="0.2">
      <c r="A952" s="158"/>
      <c r="B952" s="159"/>
      <c r="C952" s="160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</row>
    <row r="953" spans="1:25" s="161" customFormat="1" ht="15.75" customHeight="1" x14ac:dyDescent="0.2">
      <c r="A953" s="158"/>
      <c r="B953" s="159"/>
      <c r="C953" s="160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</row>
    <row r="954" spans="1:25" s="161" customFormat="1" ht="15.75" customHeight="1" x14ac:dyDescent="0.2">
      <c r="A954" s="158"/>
      <c r="B954" s="159"/>
      <c r="C954" s="160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</row>
    <row r="955" spans="1:25" s="161" customFormat="1" ht="15.75" customHeight="1" x14ac:dyDescent="0.2">
      <c r="A955" s="158"/>
      <c r="B955" s="159"/>
      <c r="C955" s="160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</row>
    <row r="956" spans="1:25" s="161" customFormat="1" ht="15.75" customHeight="1" x14ac:dyDescent="0.2">
      <c r="A956" s="158"/>
      <c r="B956" s="159"/>
      <c r="C956" s="160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</row>
    <row r="957" spans="1:25" s="161" customFormat="1" ht="15.75" customHeight="1" x14ac:dyDescent="0.2">
      <c r="A957" s="158"/>
      <c r="B957" s="159"/>
      <c r="C957" s="160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</row>
    <row r="958" spans="1:25" s="161" customFormat="1" ht="15.75" customHeight="1" x14ac:dyDescent="0.2">
      <c r="A958" s="158"/>
      <c r="B958" s="159"/>
      <c r="C958" s="160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</row>
    <row r="959" spans="1:25" s="161" customFormat="1" ht="15.75" customHeight="1" x14ac:dyDescent="0.2">
      <c r="A959" s="158"/>
      <c r="B959" s="159"/>
      <c r="C959" s="160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</row>
    <row r="960" spans="1:25" s="161" customFormat="1" ht="15.75" customHeight="1" x14ac:dyDescent="0.2">
      <c r="A960" s="158"/>
      <c r="B960" s="159"/>
      <c r="C960" s="160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</row>
    <row r="961" spans="1:25" s="161" customFormat="1" ht="15.75" customHeight="1" x14ac:dyDescent="0.2">
      <c r="A961" s="158"/>
      <c r="B961" s="159"/>
      <c r="C961" s="160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</row>
    <row r="962" spans="1:25" s="161" customFormat="1" ht="15.75" customHeight="1" x14ac:dyDescent="0.2">
      <c r="A962" s="158"/>
      <c r="B962" s="159"/>
      <c r="C962" s="160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</row>
    <row r="963" spans="1:25" s="161" customFormat="1" ht="15.75" customHeight="1" x14ac:dyDescent="0.2">
      <c r="A963" s="158"/>
      <c r="B963" s="159"/>
      <c r="C963" s="160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</row>
    <row r="964" spans="1:25" s="161" customFormat="1" ht="15.75" customHeight="1" x14ac:dyDescent="0.2">
      <c r="A964" s="158"/>
      <c r="B964" s="159"/>
      <c r="C964" s="160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</row>
    <row r="965" spans="1:25" s="161" customFormat="1" ht="15.75" customHeight="1" x14ac:dyDescent="0.2">
      <c r="A965" s="158"/>
      <c r="B965" s="159"/>
      <c r="C965" s="160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</row>
    <row r="966" spans="1:25" s="161" customFormat="1" ht="15.75" customHeight="1" x14ac:dyDescent="0.2">
      <c r="A966" s="158"/>
      <c r="B966" s="159"/>
      <c r="C966" s="160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</row>
    <row r="967" spans="1:25" s="161" customFormat="1" ht="15.75" customHeight="1" x14ac:dyDescent="0.2">
      <c r="A967" s="158"/>
      <c r="B967" s="159"/>
      <c r="C967" s="160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</row>
    <row r="968" spans="1:25" s="161" customFormat="1" ht="15.75" customHeight="1" x14ac:dyDescent="0.2">
      <c r="A968" s="158"/>
      <c r="B968" s="159"/>
      <c r="C968" s="160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</row>
    <row r="969" spans="1:25" s="161" customFormat="1" ht="15.75" customHeight="1" x14ac:dyDescent="0.2">
      <c r="A969" s="158"/>
      <c r="B969" s="159"/>
      <c r="C969" s="160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</row>
    <row r="970" spans="1:25" s="161" customFormat="1" ht="15.75" customHeight="1" x14ac:dyDescent="0.2">
      <c r="A970" s="158"/>
      <c r="B970" s="159"/>
      <c r="C970" s="160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</row>
    <row r="971" spans="1:25" s="161" customFormat="1" ht="15.75" customHeight="1" x14ac:dyDescent="0.2">
      <c r="A971" s="158"/>
      <c r="B971" s="159"/>
      <c r="C971" s="160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</row>
    <row r="972" spans="1:25" s="161" customFormat="1" ht="15.75" customHeight="1" x14ac:dyDescent="0.2">
      <c r="A972" s="158"/>
      <c r="B972" s="159"/>
      <c r="C972" s="160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</row>
    <row r="973" spans="1:25" s="161" customFormat="1" ht="15.75" customHeight="1" x14ac:dyDescent="0.2">
      <c r="A973" s="158"/>
      <c r="B973" s="159"/>
      <c r="C973" s="160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</row>
    <row r="974" spans="1:25" s="161" customFormat="1" ht="15.75" customHeight="1" x14ac:dyDescent="0.2">
      <c r="A974" s="158"/>
      <c r="B974" s="159"/>
      <c r="C974" s="160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</row>
    <row r="975" spans="1:25" s="161" customFormat="1" ht="15.75" customHeight="1" x14ac:dyDescent="0.2">
      <c r="A975" s="158"/>
      <c r="B975" s="159"/>
      <c r="C975" s="160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</row>
    <row r="976" spans="1:25" s="161" customFormat="1" ht="15.75" customHeight="1" x14ac:dyDescent="0.2">
      <c r="A976" s="158"/>
      <c r="B976" s="159"/>
      <c r="C976" s="160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</row>
    <row r="977" spans="1:25" s="161" customFormat="1" ht="15.75" customHeight="1" x14ac:dyDescent="0.2">
      <c r="A977" s="158"/>
      <c r="B977" s="159"/>
      <c r="C977" s="160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</row>
    <row r="978" spans="1:25" s="161" customFormat="1" ht="15.75" customHeight="1" x14ac:dyDescent="0.2">
      <c r="A978" s="158"/>
      <c r="B978" s="159"/>
      <c r="C978" s="160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</row>
    <row r="979" spans="1:25" s="161" customFormat="1" ht="15.75" customHeight="1" x14ac:dyDescent="0.2">
      <c r="A979" s="158"/>
      <c r="B979" s="159"/>
      <c r="C979" s="160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</row>
    <row r="980" spans="1:25" s="161" customFormat="1" ht="15.75" customHeight="1" x14ac:dyDescent="0.2">
      <c r="A980" s="158"/>
      <c r="B980" s="159"/>
      <c r="C980" s="160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</row>
    <row r="981" spans="1:25" s="161" customFormat="1" ht="15.75" customHeight="1" x14ac:dyDescent="0.2">
      <c r="A981" s="158"/>
      <c r="B981" s="159"/>
      <c r="C981" s="160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</row>
    <row r="982" spans="1:25" s="161" customFormat="1" ht="15.75" customHeight="1" x14ac:dyDescent="0.2">
      <c r="A982" s="158"/>
      <c r="B982" s="159"/>
      <c r="C982" s="160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</row>
    <row r="983" spans="1:25" s="161" customFormat="1" ht="15.75" customHeight="1" x14ac:dyDescent="0.2">
      <c r="A983" s="158"/>
      <c r="B983" s="159"/>
      <c r="C983" s="160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</row>
    <row r="984" spans="1:25" s="161" customFormat="1" ht="15.75" customHeight="1" x14ac:dyDescent="0.2">
      <c r="A984" s="158"/>
      <c r="B984" s="159"/>
      <c r="C984" s="160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</row>
    <row r="985" spans="1:25" s="161" customFormat="1" ht="15.75" customHeight="1" x14ac:dyDescent="0.2">
      <c r="A985" s="158"/>
      <c r="B985" s="159"/>
      <c r="C985" s="160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</row>
    <row r="986" spans="1:25" s="161" customFormat="1" ht="15.75" customHeight="1" x14ac:dyDescent="0.2">
      <c r="A986" s="158"/>
      <c r="B986" s="159"/>
      <c r="C986" s="160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</row>
    <row r="987" spans="1:25" s="161" customFormat="1" ht="15.75" customHeight="1" x14ac:dyDescent="0.2">
      <c r="A987" s="158"/>
      <c r="B987" s="159"/>
      <c r="C987" s="160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</row>
    <row r="988" spans="1:25" s="161" customFormat="1" ht="15.75" customHeight="1" x14ac:dyDescent="0.2">
      <c r="A988" s="158"/>
      <c r="B988" s="159"/>
      <c r="C988" s="160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</row>
    <row r="989" spans="1:25" s="161" customFormat="1" ht="15.75" customHeight="1" x14ac:dyDescent="0.2">
      <c r="A989" s="158"/>
      <c r="B989" s="159"/>
      <c r="C989" s="160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</row>
    <row r="990" spans="1:25" s="161" customFormat="1" ht="15.75" customHeight="1" x14ac:dyDescent="0.2">
      <c r="A990" s="158"/>
      <c r="B990" s="159"/>
      <c r="C990" s="160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</row>
    <row r="991" spans="1:25" s="161" customFormat="1" ht="15.75" customHeight="1" x14ac:dyDescent="0.2">
      <c r="A991" s="158"/>
      <c r="B991" s="159"/>
      <c r="C991" s="160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</row>
    <row r="992" spans="1:25" s="161" customFormat="1" ht="15.75" customHeight="1" x14ac:dyDescent="0.2">
      <c r="A992" s="158"/>
      <c r="B992" s="159"/>
      <c r="C992" s="160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</row>
    <row r="993" spans="1:25" s="161" customFormat="1" ht="15.75" customHeight="1" x14ac:dyDescent="0.2">
      <c r="A993" s="158"/>
      <c r="B993" s="159"/>
      <c r="C993" s="160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</row>
    <row r="994" spans="1:25" s="161" customFormat="1" ht="15.75" customHeight="1" x14ac:dyDescent="0.2">
      <c r="A994" s="158"/>
      <c r="B994" s="159"/>
      <c r="C994" s="160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</row>
    <row r="995" spans="1:25" s="161" customFormat="1" ht="15.75" customHeight="1" x14ac:dyDescent="0.2">
      <c r="A995" s="158"/>
      <c r="B995" s="159"/>
      <c r="C995" s="160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</row>
    <row r="996" spans="1:25" s="161" customFormat="1" ht="15.75" customHeight="1" x14ac:dyDescent="0.2">
      <c r="A996" s="158"/>
      <c r="B996" s="159"/>
      <c r="C996" s="160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</row>
    <row r="997" spans="1:25" s="161" customFormat="1" ht="15.75" customHeight="1" x14ac:dyDescent="0.2">
      <c r="A997" s="158"/>
      <c r="B997" s="159"/>
      <c r="C997" s="160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</row>
    <row r="998" spans="1:25" s="161" customFormat="1" ht="15.75" customHeight="1" x14ac:dyDescent="0.2">
      <c r="A998" s="158"/>
      <c r="B998" s="159"/>
      <c r="C998" s="160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</row>
    <row r="999" spans="1:25" s="161" customFormat="1" ht="15.75" customHeight="1" x14ac:dyDescent="0.2">
      <c r="A999" s="158"/>
      <c r="B999" s="159"/>
      <c r="C999" s="160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</row>
    <row r="1000" spans="1:25" s="161" customFormat="1" ht="15.75" customHeight="1" x14ac:dyDescent="0.2">
      <c r="A1000" s="158"/>
      <c r="B1000" s="159"/>
      <c r="C1000" s="160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</row>
    <row r="1001" spans="1:25" s="161" customFormat="1" ht="15.75" customHeight="1" x14ac:dyDescent="0.2">
      <c r="A1001" s="158"/>
      <c r="B1001" s="159"/>
      <c r="C1001" s="160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</row>
    <row r="1002" spans="1:25" s="161" customFormat="1" ht="15.75" customHeight="1" x14ac:dyDescent="0.2">
      <c r="A1002" s="158"/>
      <c r="B1002" s="159"/>
      <c r="C1002" s="160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</row>
    <row r="1003" spans="1:25" s="161" customFormat="1" ht="15.75" customHeight="1" x14ac:dyDescent="0.2">
      <c r="A1003" s="158"/>
      <c r="B1003" s="159"/>
      <c r="C1003" s="160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</row>
    <row r="1004" spans="1:25" s="161" customFormat="1" ht="15.75" customHeight="1" x14ac:dyDescent="0.2">
      <c r="A1004" s="158"/>
      <c r="B1004" s="159"/>
      <c r="C1004" s="160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14"/>
      <c r="Y1004" s="114"/>
    </row>
    <row r="1005" spans="1:25" s="161" customFormat="1" ht="15.75" customHeight="1" x14ac:dyDescent="0.2">
      <c r="A1005" s="158"/>
      <c r="B1005" s="159"/>
      <c r="C1005" s="160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</row>
    <row r="1006" spans="1:25" s="161" customFormat="1" ht="15.75" customHeight="1" x14ac:dyDescent="0.2">
      <c r="A1006" s="158"/>
      <c r="B1006" s="159"/>
      <c r="C1006" s="160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</row>
    <row r="1007" spans="1:25" s="161" customFormat="1" ht="15.75" customHeight="1" x14ac:dyDescent="0.2">
      <c r="A1007" s="158"/>
      <c r="B1007" s="159"/>
      <c r="C1007" s="160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  <c r="X1007" s="114"/>
      <c r="Y1007" s="114"/>
    </row>
    <row r="1008" spans="1:25" s="161" customFormat="1" ht="15.75" customHeight="1" x14ac:dyDescent="0.2">
      <c r="A1008" s="158"/>
      <c r="B1008" s="159"/>
      <c r="C1008" s="160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  <c r="X1008" s="114"/>
      <c r="Y1008" s="114"/>
    </row>
    <row r="1009" spans="1:25" s="161" customFormat="1" ht="15.75" customHeight="1" x14ac:dyDescent="0.2">
      <c r="A1009" s="158"/>
      <c r="B1009" s="159"/>
      <c r="C1009" s="160"/>
      <c r="G1009" s="114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  <c r="X1009" s="114"/>
      <c r="Y1009" s="114"/>
    </row>
    <row r="1010" spans="1:25" s="161" customFormat="1" ht="15.75" customHeight="1" x14ac:dyDescent="0.2">
      <c r="A1010" s="158"/>
      <c r="B1010" s="159"/>
      <c r="C1010" s="160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  <c r="X1010" s="114"/>
      <c r="Y1010" s="114"/>
    </row>
    <row r="1011" spans="1:25" s="161" customFormat="1" ht="15.75" customHeight="1" x14ac:dyDescent="0.2">
      <c r="A1011" s="158"/>
      <c r="B1011" s="159"/>
      <c r="C1011" s="160"/>
      <c r="G1011" s="114"/>
      <c r="H1011" s="114"/>
      <c r="I1011" s="114"/>
      <c r="J1011" s="114"/>
      <c r="K1011" s="114"/>
      <c r="L1011" s="114"/>
      <c r="M1011" s="114"/>
      <c r="N1011" s="114"/>
      <c r="O1011" s="114"/>
      <c r="P1011" s="114"/>
      <c r="Q1011" s="114"/>
      <c r="R1011" s="114"/>
      <c r="S1011" s="114"/>
      <c r="T1011" s="114"/>
      <c r="U1011" s="114"/>
      <c r="V1011" s="114"/>
      <c r="W1011" s="114"/>
      <c r="X1011" s="114"/>
      <c r="Y1011" s="114"/>
    </row>
    <row r="1012" spans="1:25" s="161" customFormat="1" ht="15.75" customHeight="1" x14ac:dyDescent="0.2">
      <c r="A1012" s="158"/>
      <c r="B1012" s="159"/>
      <c r="C1012" s="160"/>
      <c r="G1012" s="114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  <c r="S1012" s="114"/>
      <c r="T1012" s="114"/>
      <c r="U1012" s="114"/>
      <c r="V1012" s="114"/>
      <c r="W1012" s="114"/>
      <c r="X1012" s="114"/>
      <c r="Y1012" s="114"/>
    </row>
    <row r="1013" spans="1:25" s="161" customFormat="1" ht="15.75" customHeight="1" x14ac:dyDescent="0.2">
      <c r="A1013" s="158"/>
      <c r="B1013" s="159"/>
      <c r="C1013" s="160"/>
      <c r="G1013" s="114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114"/>
      <c r="X1013" s="114"/>
      <c r="Y1013" s="114"/>
    </row>
    <row r="1014" spans="1:25" s="161" customFormat="1" ht="15.75" customHeight="1" x14ac:dyDescent="0.2">
      <c r="A1014" s="158"/>
      <c r="B1014" s="159"/>
      <c r="C1014" s="160"/>
      <c r="G1014" s="114"/>
      <c r="H1014" s="114"/>
      <c r="I1014" s="114"/>
      <c r="J1014" s="114"/>
      <c r="K1014" s="114"/>
      <c r="L1014" s="114"/>
      <c r="M1014" s="114"/>
      <c r="N1014" s="114"/>
      <c r="O1014" s="114"/>
      <c r="P1014" s="114"/>
      <c r="Q1014" s="114"/>
      <c r="R1014" s="114"/>
      <c r="S1014" s="114"/>
      <c r="T1014" s="114"/>
      <c r="U1014" s="114"/>
      <c r="V1014" s="114"/>
      <c r="W1014" s="114"/>
      <c r="X1014" s="114"/>
      <c r="Y1014" s="114"/>
    </row>
    <row r="1015" spans="1:25" s="161" customFormat="1" ht="15.75" customHeight="1" x14ac:dyDescent="0.2">
      <c r="A1015" s="158"/>
      <c r="B1015" s="159"/>
      <c r="C1015" s="160"/>
      <c r="G1015" s="114"/>
      <c r="H1015" s="114"/>
      <c r="I1015" s="114"/>
      <c r="J1015" s="114"/>
      <c r="K1015" s="114"/>
      <c r="L1015" s="114"/>
      <c r="M1015" s="114"/>
      <c r="N1015" s="114"/>
      <c r="O1015" s="114"/>
      <c r="P1015" s="114"/>
      <c r="Q1015" s="114"/>
      <c r="R1015" s="114"/>
      <c r="S1015" s="114"/>
      <c r="T1015" s="114"/>
      <c r="U1015" s="114"/>
      <c r="V1015" s="114"/>
      <c r="W1015" s="114"/>
      <c r="X1015" s="114"/>
      <c r="Y1015" s="114"/>
    </row>
    <row r="1016" spans="1:25" s="161" customFormat="1" ht="15.75" customHeight="1" x14ac:dyDescent="0.2">
      <c r="A1016" s="158"/>
      <c r="B1016" s="159"/>
      <c r="C1016" s="160"/>
      <c r="G1016" s="114"/>
      <c r="H1016" s="114"/>
      <c r="I1016" s="114"/>
      <c r="J1016" s="114"/>
      <c r="K1016" s="114"/>
      <c r="L1016" s="114"/>
      <c r="M1016" s="114"/>
      <c r="N1016" s="114"/>
      <c r="O1016" s="114"/>
      <c r="P1016" s="114"/>
      <c r="Q1016" s="114"/>
      <c r="R1016" s="114"/>
      <c r="S1016" s="114"/>
      <c r="T1016" s="114"/>
      <c r="U1016" s="114"/>
      <c r="V1016" s="114"/>
      <c r="W1016" s="114"/>
      <c r="X1016" s="114"/>
      <c r="Y1016" s="114"/>
    </row>
    <row r="1017" spans="1:25" s="161" customFormat="1" ht="15.75" customHeight="1" x14ac:dyDescent="0.2">
      <c r="A1017" s="158"/>
      <c r="B1017" s="159"/>
      <c r="C1017" s="160"/>
      <c r="G1017" s="114"/>
      <c r="H1017" s="114"/>
      <c r="I1017" s="114"/>
      <c r="J1017" s="114"/>
      <c r="K1017" s="114"/>
      <c r="L1017" s="114"/>
      <c r="M1017" s="114"/>
      <c r="N1017" s="114"/>
      <c r="O1017" s="114"/>
      <c r="P1017" s="114"/>
      <c r="Q1017" s="114"/>
      <c r="R1017" s="114"/>
      <c r="S1017" s="114"/>
      <c r="T1017" s="114"/>
      <c r="U1017" s="114"/>
      <c r="V1017" s="114"/>
      <c r="W1017" s="114"/>
      <c r="X1017" s="114"/>
      <c r="Y1017" s="114"/>
    </row>
    <row r="1018" spans="1:25" s="161" customFormat="1" ht="15.75" customHeight="1" x14ac:dyDescent="0.2">
      <c r="A1018" s="158"/>
      <c r="B1018" s="159"/>
      <c r="C1018" s="160"/>
      <c r="G1018" s="114"/>
      <c r="H1018" s="114"/>
      <c r="I1018" s="114"/>
      <c r="J1018" s="114"/>
      <c r="K1018" s="114"/>
      <c r="L1018" s="114"/>
      <c r="M1018" s="114"/>
      <c r="N1018" s="114"/>
      <c r="O1018" s="114"/>
      <c r="P1018" s="114"/>
      <c r="Q1018" s="114"/>
      <c r="R1018" s="114"/>
      <c r="S1018" s="114"/>
      <c r="T1018" s="114"/>
      <c r="U1018" s="114"/>
      <c r="V1018" s="114"/>
      <c r="W1018" s="114"/>
      <c r="X1018" s="114"/>
      <c r="Y1018" s="114"/>
    </row>
    <row r="1019" spans="1:25" s="161" customFormat="1" ht="15.75" customHeight="1" x14ac:dyDescent="0.2">
      <c r="A1019" s="158"/>
      <c r="B1019" s="159"/>
      <c r="C1019" s="160"/>
      <c r="G1019" s="114"/>
      <c r="H1019" s="114"/>
      <c r="I1019" s="114"/>
      <c r="J1019" s="114"/>
      <c r="K1019" s="114"/>
      <c r="L1019" s="114"/>
      <c r="M1019" s="114"/>
      <c r="N1019" s="114"/>
      <c r="O1019" s="114"/>
      <c r="P1019" s="114"/>
      <c r="Q1019" s="114"/>
      <c r="R1019" s="114"/>
      <c r="S1019" s="114"/>
      <c r="T1019" s="114"/>
      <c r="U1019" s="114"/>
      <c r="V1019" s="114"/>
      <c r="W1019" s="114"/>
      <c r="X1019" s="114"/>
      <c r="Y1019" s="114"/>
    </row>
    <row r="1020" spans="1:25" s="161" customFormat="1" ht="15.75" customHeight="1" x14ac:dyDescent="0.2">
      <c r="A1020" s="158"/>
      <c r="B1020" s="159"/>
      <c r="C1020" s="160"/>
      <c r="G1020" s="114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  <c r="S1020" s="114"/>
      <c r="T1020" s="114"/>
      <c r="U1020" s="114"/>
      <c r="V1020" s="114"/>
      <c r="W1020" s="114"/>
      <c r="X1020" s="114"/>
      <c r="Y1020" s="114"/>
    </row>
    <row r="1021" spans="1:25" s="161" customFormat="1" ht="15.75" customHeight="1" x14ac:dyDescent="0.2">
      <c r="A1021" s="158"/>
      <c r="B1021" s="159"/>
      <c r="C1021" s="160"/>
      <c r="G1021" s="114"/>
      <c r="H1021" s="114"/>
      <c r="I1021" s="114"/>
      <c r="J1021" s="114"/>
      <c r="K1021" s="114"/>
      <c r="L1021" s="114"/>
      <c r="M1021" s="114"/>
      <c r="N1021" s="114"/>
      <c r="O1021" s="114"/>
      <c r="P1021" s="114"/>
      <c r="Q1021" s="114"/>
      <c r="R1021" s="114"/>
      <c r="S1021" s="114"/>
      <c r="T1021" s="114"/>
      <c r="U1021" s="114"/>
      <c r="V1021" s="114"/>
      <c r="W1021" s="114"/>
      <c r="X1021" s="114"/>
      <c r="Y1021" s="114"/>
    </row>
    <row r="1022" spans="1:25" s="161" customFormat="1" ht="15.75" customHeight="1" x14ac:dyDescent="0.2">
      <c r="A1022" s="158"/>
      <c r="B1022" s="159"/>
      <c r="C1022" s="160"/>
      <c r="G1022" s="114"/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  <c r="S1022" s="114"/>
      <c r="T1022" s="114"/>
      <c r="U1022" s="114"/>
      <c r="V1022" s="114"/>
      <c r="W1022" s="114"/>
      <c r="X1022" s="114"/>
      <c r="Y1022" s="114"/>
    </row>
    <row r="1023" spans="1:25" s="161" customFormat="1" ht="15.75" customHeight="1" x14ac:dyDescent="0.2">
      <c r="A1023" s="158"/>
      <c r="B1023" s="159"/>
      <c r="C1023" s="160"/>
      <c r="G1023" s="114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  <c r="X1023" s="114"/>
      <c r="Y1023" s="114"/>
    </row>
    <row r="1024" spans="1:25" s="161" customFormat="1" ht="15.75" customHeight="1" x14ac:dyDescent="0.2">
      <c r="A1024" s="158"/>
      <c r="B1024" s="159"/>
      <c r="C1024" s="160"/>
      <c r="G1024" s="114"/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114"/>
      <c r="X1024" s="114"/>
      <c r="Y1024" s="114"/>
    </row>
    <row r="1025" spans="1:25" s="161" customFormat="1" ht="15.75" customHeight="1" x14ac:dyDescent="0.2">
      <c r="A1025" s="158"/>
      <c r="B1025" s="159"/>
      <c r="C1025" s="160"/>
      <c r="G1025" s="114"/>
      <c r="H1025" s="114"/>
      <c r="I1025" s="114"/>
      <c r="J1025" s="114"/>
      <c r="K1025" s="114"/>
      <c r="L1025" s="114"/>
      <c r="M1025" s="114"/>
      <c r="N1025" s="114"/>
      <c r="O1025" s="114"/>
      <c r="P1025" s="114"/>
      <c r="Q1025" s="114"/>
      <c r="R1025" s="114"/>
      <c r="S1025" s="114"/>
      <c r="T1025" s="114"/>
      <c r="U1025" s="114"/>
      <c r="V1025" s="114"/>
      <c r="W1025" s="114"/>
      <c r="X1025" s="114"/>
      <c r="Y1025" s="114"/>
    </row>
    <row r="1026" spans="1:25" s="161" customFormat="1" ht="15.75" customHeight="1" x14ac:dyDescent="0.2">
      <c r="A1026" s="158"/>
      <c r="B1026" s="159"/>
      <c r="C1026" s="160"/>
      <c r="G1026" s="114"/>
      <c r="H1026" s="114"/>
      <c r="I1026" s="114"/>
      <c r="J1026" s="114"/>
      <c r="K1026" s="114"/>
      <c r="L1026" s="114"/>
      <c r="M1026" s="114"/>
      <c r="N1026" s="114"/>
      <c r="O1026" s="114"/>
      <c r="P1026" s="114"/>
      <c r="Q1026" s="114"/>
      <c r="R1026" s="114"/>
      <c r="S1026" s="114"/>
      <c r="T1026" s="114"/>
      <c r="U1026" s="114"/>
      <c r="V1026" s="114"/>
      <c r="W1026" s="114"/>
      <c r="X1026" s="114"/>
      <c r="Y1026" s="114"/>
    </row>
    <row r="1027" spans="1:25" s="161" customFormat="1" ht="15.75" customHeight="1" x14ac:dyDescent="0.2">
      <c r="A1027" s="158"/>
      <c r="B1027" s="159"/>
      <c r="C1027" s="160"/>
      <c r="G1027" s="114"/>
      <c r="H1027" s="114"/>
      <c r="I1027" s="114"/>
      <c r="J1027" s="114"/>
      <c r="K1027" s="114"/>
      <c r="L1027" s="114"/>
      <c r="M1027" s="114"/>
      <c r="N1027" s="114"/>
      <c r="O1027" s="114"/>
      <c r="P1027" s="114"/>
      <c r="Q1027" s="114"/>
      <c r="R1027" s="114"/>
      <c r="S1027" s="114"/>
      <c r="T1027" s="114"/>
      <c r="U1027" s="114"/>
      <c r="V1027" s="114"/>
      <c r="W1027" s="114"/>
      <c r="X1027" s="114"/>
      <c r="Y1027" s="114"/>
    </row>
    <row r="1028" spans="1:25" s="161" customFormat="1" ht="15.75" customHeight="1" x14ac:dyDescent="0.2">
      <c r="A1028" s="158"/>
      <c r="B1028" s="159"/>
      <c r="C1028" s="160"/>
      <c r="G1028" s="114"/>
      <c r="H1028" s="114"/>
      <c r="I1028" s="114"/>
      <c r="J1028" s="114"/>
      <c r="K1028" s="114"/>
      <c r="L1028" s="114"/>
      <c r="M1028" s="114"/>
      <c r="N1028" s="114"/>
      <c r="O1028" s="114"/>
      <c r="P1028" s="114"/>
      <c r="Q1028" s="114"/>
      <c r="R1028" s="114"/>
      <c r="S1028" s="114"/>
      <c r="T1028" s="114"/>
      <c r="U1028" s="114"/>
      <c r="V1028" s="114"/>
      <c r="W1028" s="114"/>
      <c r="X1028" s="114"/>
      <c r="Y1028" s="114"/>
    </row>
    <row r="1029" spans="1:25" s="161" customFormat="1" ht="15.75" customHeight="1" x14ac:dyDescent="0.2">
      <c r="A1029" s="158"/>
      <c r="B1029" s="159"/>
      <c r="C1029" s="160"/>
      <c r="G1029" s="114"/>
      <c r="H1029" s="114"/>
      <c r="I1029" s="114"/>
      <c r="J1029" s="114"/>
      <c r="K1029" s="114"/>
      <c r="L1029" s="114"/>
      <c r="M1029" s="114"/>
      <c r="N1029" s="114"/>
      <c r="O1029" s="114"/>
      <c r="P1029" s="114"/>
      <c r="Q1029" s="114"/>
      <c r="R1029" s="114"/>
      <c r="S1029" s="114"/>
      <c r="T1029" s="114"/>
      <c r="U1029" s="114"/>
      <c r="V1029" s="114"/>
      <c r="W1029" s="114"/>
      <c r="X1029" s="114"/>
      <c r="Y1029" s="114"/>
    </row>
    <row r="1030" spans="1:25" s="161" customFormat="1" ht="15.75" customHeight="1" x14ac:dyDescent="0.2">
      <c r="A1030" s="158"/>
      <c r="B1030" s="159"/>
      <c r="C1030" s="160"/>
      <c r="G1030" s="114"/>
      <c r="H1030" s="114"/>
      <c r="I1030" s="114"/>
      <c r="J1030" s="114"/>
      <c r="K1030" s="114"/>
      <c r="L1030" s="114"/>
      <c r="M1030" s="114"/>
      <c r="N1030" s="114"/>
      <c r="O1030" s="114"/>
      <c r="P1030" s="114"/>
      <c r="Q1030" s="114"/>
      <c r="R1030" s="114"/>
      <c r="S1030" s="114"/>
      <c r="T1030" s="114"/>
      <c r="U1030" s="114"/>
      <c r="V1030" s="114"/>
      <c r="W1030" s="114"/>
      <c r="X1030" s="114"/>
      <c r="Y1030" s="114"/>
    </row>
    <row r="1031" spans="1:25" s="161" customFormat="1" ht="15.75" customHeight="1" x14ac:dyDescent="0.2">
      <c r="A1031" s="158"/>
      <c r="B1031" s="159"/>
      <c r="C1031" s="160"/>
      <c r="G1031" s="114"/>
      <c r="H1031" s="114"/>
      <c r="I1031" s="114"/>
      <c r="J1031" s="114"/>
      <c r="K1031" s="114"/>
      <c r="L1031" s="114"/>
      <c r="M1031" s="114"/>
      <c r="N1031" s="114"/>
      <c r="O1031" s="114"/>
      <c r="P1031" s="114"/>
      <c r="Q1031" s="114"/>
      <c r="R1031" s="114"/>
      <c r="S1031" s="114"/>
      <c r="T1031" s="114"/>
      <c r="U1031" s="114"/>
      <c r="V1031" s="114"/>
      <c r="W1031" s="114"/>
      <c r="X1031" s="114"/>
      <c r="Y1031" s="114"/>
    </row>
    <row r="1032" spans="1:25" s="161" customFormat="1" ht="15.75" customHeight="1" x14ac:dyDescent="0.2">
      <c r="A1032" s="158"/>
      <c r="B1032" s="159"/>
      <c r="C1032" s="160"/>
      <c r="G1032" s="114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  <c r="W1032" s="114"/>
      <c r="X1032" s="114"/>
      <c r="Y1032" s="114"/>
    </row>
    <row r="1033" spans="1:25" s="161" customFormat="1" ht="15.75" customHeight="1" x14ac:dyDescent="0.2">
      <c r="A1033" s="158"/>
      <c r="B1033" s="159"/>
      <c r="C1033" s="160"/>
      <c r="G1033" s="114"/>
      <c r="H1033" s="114"/>
      <c r="I1033" s="114"/>
      <c r="J1033" s="114"/>
      <c r="K1033" s="114"/>
      <c r="L1033" s="114"/>
      <c r="M1033" s="114"/>
      <c r="N1033" s="114"/>
      <c r="O1033" s="114"/>
      <c r="P1033" s="114"/>
      <c r="Q1033" s="114"/>
      <c r="R1033" s="114"/>
      <c r="S1033" s="114"/>
      <c r="T1033" s="114"/>
      <c r="U1033" s="114"/>
      <c r="V1033" s="114"/>
      <c r="W1033" s="114"/>
      <c r="X1033" s="114"/>
      <c r="Y1033" s="114"/>
    </row>
    <row r="1034" spans="1:25" s="161" customFormat="1" ht="15.75" customHeight="1" x14ac:dyDescent="0.2">
      <c r="A1034" s="158"/>
      <c r="B1034" s="159"/>
      <c r="C1034" s="160"/>
      <c r="G1034" s="114"/>
      <c r="H1034" s="114"/>
      <c r="I1034" s="114"/>
      <c r="J1034" s="114"/>
      <c r="K1034" s="114"/>
      <c r="L1034" s="114"/>
      <c r="M1034" s="114"/>
      <c r="N1034" s="114"/>
      <c r="O1034" s="114"/>
      <c r="P1034" s="114"/>
      <c r="Q1034" s="114"/>
      <c r="R1034" s="114"/>
      <c r="S1034" s="114"/>
      <c r="T1034" s="114"/>
      <c r="U1034" s="114"/>
      <c r="V1034" s="114"/>
      <c r="W1034" s="114"/>
      <c r="X1034" s="114"/>
      <c r="Y1034" s="114"/>
    </row>
    <row r="1035" spans="1:25" s="161" customFormat="1" ht="15.75" customHeight="1" x14ac:dyDescent="0.2">
      <c r="A1035" s="158"/>
      <c r="B1035" s="159"/>
      <c r="C1035" s="160"/>
      <c r="G1035" s="114"/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114"/>
      <c r="X1035" s="114"/>
      <c r="Y1035" s="114"/>
    </row>
    <row r="1036" spans="1:25" s="161" customFormat="1" ht="15.75" customHeight="1" x14ac:dyDescent="0.2">
      <c r="A1036" s="158"/>
      <c r="B1036" s="159"/>
      <c r="C1036" s="160"/>
      <c r="G1036" s="114"/>
      <c r="H1036" s="114"/>
      <c r="I1036" s="114"/>
      <c r="J1036" s="114"/>
      <c r="K1036" s="114"/>
      <c r="L1036" s="114"/>
      <c r="M1036" s="114"/>
      <c r="N1036" s="114"/>
      <c r="O1036" s="114"/>
      <c r="P1036" s="114"/>
      <c r="Q1036" s="114"/>
      <c r="R1036" s="114"/>
      <c r="S1036" s="114"/>
      <c r="T1036" s="114"/>
      <c r="U1036" s="114"/>
      <c r="V1036" s="114"/>
      <c r="W1036" s="114"/>
      <c r="X1036" s="114"/>
      <c r="Y1036" s="114"/>
    </row>
    <row r="1037" spans="1:25" s="161" customFormat="1" ht="15.75" customHeight="1" x14ac:dyDescent="0.2">
      <c r="A1037" s="158"/>
      <c r="B1037" s="159"/>
      <c r="C1037" s="160"/>
      <c r="G1037" s="114"/>
      <c r="H1037" s="114"/>
      <c r="I1037" s="114"/>
      <c r="J1037" s="114"/>
      <c r="K1037" s="114"/>
      <c r="L1037" s="114"/>
      <c r="M1037" s="114"/>
      <c r="N1037" s="114"/>
      <c r="O1037" s="114"/>
      <c r="P1037" s="114"/>
      <c r="Q1037" s="114"/>
      <c r="R1037" s="114"/>
      <c r="S1037" s="114"/>
      <c r="T1037" s="114"/>
      <c r="U1037" s="114"/>
      <c r="V1037" s="114"/>
      <c r="W1037" s="114"/>
      <c r="X1037" s="114"/>
      <c r="Y1037" s="114"/>
    </row>
    <row r="1038" spans="1:25" s="161" customFormat="1" ht="15.75" customHeight="1" x14ac:dyDescent="0.2">
      <c r="A1038" s="158"/>
      <c r="B1038" s="159"/>
      <c r="C1038" s="160"/>
      <c r="G1038" s="114"/>
      <c r="H1038" s="114"/>
      <c r="I1038" s="114"/>
      <c r="J1038" s="114"/>
      <c r="K1038" s="114"/>
      <c r="L1038" s="114"/>
      <c r="M1038" s="114"/>
      <c r="N1038" s="114"/>
      <c r="O1038" s="114"/>
      <c r="P1038" s="114"/>
      <c r="Q1038" s="114"/>
      <c r="R1038" s="114"/>
      <c r="S1038" s="114"/>
      <c r="T1038" s="114"/>
      <c r="U1038" s="114"/>
      <c r="V1038" s="114"/>
      <c r="W1038" s="114"/>
      <c r="X1038" s="114"/>
      <c r="Y1038" s="114"/>
    </row>
    <row r="1039" spans="1:25" s="161" customFormat="1" ht="15.75" customHeight="1" x14ac:dyDescent="0.2">
      <c r="A1039" s="158"/>
      <c r="B1039" s="159"/>
      <c r="C1039" s="160"/>
      <c r="G1039" s="114"/>
      <c r="H1039" s="114"/>
      <c r="I1039" s="114"/>
      <c r="J1039" s="114"/>
      <c r="K1039" s="114"/>
      <c r="L1039" s="114"/>
      <c r="M1039" s="114"/>
      <c r="N1039" s="114"/>
      <c r="O1039" s="114"/>
      <c r="P1039" s="114"/>
      <c r="Q1039" s="114"/>
      <c r="R1039" s="114"/>
      <c r="S1039" s="114"/>
      <c r="T1039" s="114"/>
      <c r="U1039" s="114"/>
      <c r="V1039" s="114"/>
      <c r="W1039" s="114"/>
      <c r="X1039" s="114"/>
      <c r="Y1039" s="114"/>
    </row>
    <row r="1040" spans="1:25" s="161" customFormat="1" ht="15.75" customHeight="1" x14ac:dyDescent="0.2">
      <c r="A1040" s="158"/>
      <c r="B1040" s="159"/>
      <c r="C1040" s="160"/>
      <c r="G1040" s="114"/>
      <c r="H1040" s="114"/>
      <c r="I1040" s="114"/>
      <c r="J1040" s="114"/>
      <c r="K1040" s="114"/>
      <c r="L1040" s="114"/>
      <c r="M1040" s="114"/>
      <c r="N1040" s="114"/>
      <c r="O1040" s="114"/>
      <c r="P1040" s="114"/>
      <c r="Q1040" s="114"/>
      <c r="R1040" s="114"/>
      <c r="S1040" s="114"/>
      <c r="T1040" s="114"/>
      <c r="U1040" s="114"/>
      <c r="V1040" s="114"/>
      <c r="W1040" s="114"/>
      <c r="X1040" s="114"/>
      <c r="Y1040" s="114"/>
    </row>
    <row r="1041" spans="1:25" s="161" customFormat="1" ht="15.75" customHeight="1" x14ac:dyDescent="0.2">
      <c r="A1041" s="158"/>
      <c r="B1041" s="159"/>
      <c r="C1041" s="160"/>
      <c r="G1041" s="114"/>
      <c r="H1041" s="114"/>
      <c r="I1041" s="114"/>
      <c r="J1041" s="114"/>
      <c r="K1041" s="114"/>
      <c r="L1041" s="114"/>
      <c r="M1041" s="114"/>
      <c r="N1041" s="114"/>
      <c r="O1041" s="114"/>
      <c r="P1041" s="114"/>
      <c r="Q1041" s="114"/>
      <c r="R1041" s="114"/>
      <c r="S1041" s="114"/>
      <c r="T1041" s="114"/>
      <c r="U1041" s="114"/>
      <c r="V1041" s="114"/>
      <c r="W1041" s="114"/>
      <c r="X1041" s="114"/>
      <c r="Y1041" s="114"/>
    </row>
    <row r="1042" spans="1:25" s="161" customFormat="1" ht="15.75" customHeight="1" x14ac:dyDescent="0.2">
      <c r="A1042" s="158"/>
      <c r="B1042" s="159"/>
      <c r="C1042" s="160"/>
      <c r="G1042" s="114"/>
      <c r="H1042" s="114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  <c r="S1042" s="114"/>
      <c r="T1042" s="114"/>
      <c r="U1042" s="114"/>
      <c r="V1042" s="114"/>
      <c r="W1042" s="114"/>
      <c r="X1042" s="114"/>
      <c r="Y1042" s="114"/>
    </row>
    <row r="1043" spans="1:25" s="161" customFormat="1" ht="15.75" customHeight="1" x14ac:dyDescent="0.2">
      <c r="A1043" s="158"/>
      <c r="B1043" s="159"/>
      <c r="C1043" s="160"/>
      <c r="G1043" s="114"/>
      <c r="H1043" s="114"/>
      <c r="I1043" s="114"/>
      <c r="J1043" s="114"/>
      <c r="K1043" s="114"/>
      <c r="L1043" s="114"/>
      <c r="M1043" s="114"/>
      <c r="N1043" s="114"/>
      <c r="O1043" s="114"/>
      <c r="P1043" s="114"/>
      <c r="Q1043" s="114"/>
      <c r="R1043" s="114"/>
      <c r="S1043" s="114"/>
      <c r="T1043" s="114"/>
      <c r="U1043" s="114"/>
      <c r="V1043" s="114"/>
      <c r="W1043" s="114"/>
      <c r="X1043" s="114"/>
      <c r="Y1043" s="114"/>
    </row>
  </sheetData>
  <mergeCells count="4">
    <mergeCell ref="A1:F1"/>
    <mergeCell ref="A4:B4"/>
    <mergeCell ref="A174:B174"/>
    <mergeCell ref="A298:B298"/>
  </mergeCells>
  <conditionalFormatting sqref="D5:E74 D175:E184 D186:E191 D193:E249 D274:E275 D264:E272 D255:E262 D76:E173 D253:E253 D277:E297 D299:E395">
    <cfRule type="cellIs" dxfId="15" priority="8" operator="lessThan">
      <formula>0</formula>
    </cfRule>
  </conditionalFormatting>
  <conditionalFormatting sqref="D75:E75">
    <cfRule type="cellIs" dxfId="14" priority="7" operator="lessThan">
      <formula>0</formula>
    </cfRule>
  </conditionalFormatting>
  <conditionalFormatting sqref="D192:E192">
    <cfRule type="cellIs" dxfId="13" priority="6" operator="lessThan">
      <formula>0</formula>
    </cfRule>
  </conditionalFormatting>
  <conditionalFormatting sqref="D185:E185">
    <cfRule type="cellIs" dxfId="12" priority="5" operator="lessThan">
      <formula>0</formula>
    </cfRule>
  </conditionalFormatting>
  <conditionalFormatting sqref="D276:E276">
    <cfRule type="cellIs" dxfId="11" priority="4" operator="lessThan">
      <formula>0</formula>
    </cfRule>
  </conditionalFormatting>
  <conditionalFormatting sqref="D273:E273">
    <cfRule type="cellIs" dxfId="10" priority="3" operator="lessThan">
      <formula>0</formula>
    </cfRule>
  </conditionalFormatting>
  <conditionalFormatting sqref="D263:E263">
    <cfRule type="cellIs" dxfId="9" priority="2" operator="lessThan">
      <formula>0</formula>
    </cfRule>
  </conditionalFormatting>
  <conditionalFormatting sqref="D396:E396">
    <cfRule type="cellIs" dxfId="8" priority="1" operator="lessThan">
      <formula>-0.001</formula>
    </cfRule>
  </conditionalFormatting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rowBreaks count="3" manualBreakCount="3">
    <brk id="65" max="5" man="1"/>
    <brk id="173" max="5" man="1"/>
    <brk id="297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993"/>
  <sheetViews>
    <sheetView showGridLines="0" workbookViewId="0">
      <selection activeCell="C28" sqref="C28"/>
    </sheetView>
  </sheetViews>
  <sheetFormatPr defaultColWidth="14.42578125" defaultRowHeight="15" customHeight="1" x14ac:dyDescent="0.2"/>
  <cols>
    <col min="1" max="1" width="13.28515625" style="184" customWidth="1"/>
    <col min="2" max="2" width="60.7109375" style="185" customWidth="1"/>
    <col min="3" max="3" width="12.7109375" style="184" customWidth="1"/>
    <col min="4" max="5" width="14.7109375" style="239" customWidth="1"/>
    <col min="6" max="22" width="8" style="239" customWidth="1"/>
    <col min="23" max="16384" width="14.42578125" style="239"/>
  </cols>
  <sheetData>
    <row r="1" spans="1:25" s="53" customFormat="1" ht="15" customHeight="1" x14ac:dyDescent="0.2">
      <c r="A1" s="255" t="s">
        <v>2923</v>
      </c>
      <c r="B1" s="256"/>
      <c r="C1" s="255" t="s">
        <v>10</v>
      </c>
      <c r="D1" s="257"/>
      <c r="E1" s="258" t="s">
        <v>2924</v>
      </c>
      <c r="F1" s="259"/>
    </row>
    <row r="2" spans="1:25" ht="50.1" customHeight="1" x14ac:dyDescent="0.2">
      <c r="A2" s="470" t="s">
        <v>2545</v>
      </c>
      <c r="B2" s="486"/>
      <c r="C2" s="486"/>
      <c r="D2" s="486"/>
      <c r="E2" s="486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5" s="25" customFormat="1" ht="48" customHeight="1" x14ac:dyDescent="0.2">
      <c r="A3" s="162" t="s">
        <v>1873</v>
      </c>
      <c r="B3" s="163" t="s">
        <v>16</v>
      </c>
      <c r="C3" s="57" t="s">
        <v>17</v>
      </c>
      <c r="D3" s="163" t="s">
        <v>23</v>
      </c>
      <c r="E3" s="58" t="s">
        <v>24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1:25" s="65" customFormat="1" ht="12" customHeight="1" x14ac:dyDescent="0.2">
      <c r="A4" s="121">
        <v>1</v>
      </c>
      <c r="B4" s="122">
        <v>2</v>
      </c>
      <c r="C4" s="123" t="s">
        <v>32</v>
      </c>
      <c r="D4" s="123">
        <v>4</v>
      </c>
      <c r="E4" s="125">
        <v>5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ht="13.5" customHeight="1" x14ac:dyDescent="0.2">
      <c r="A5" s="169" t="s">
        <v>2546</v>
      </c>
      <c r="B5" s="170" t="s">
        <v>2547</v>
      </c>
      <c r="C5" s="171" t="s">
        <v>2546</v>
      </c>
      <c r="D5" s="165">
        <f t="shared" ref="D5:E5" si="0">D6+D22</f>
        <v>0</v>
      </c>
      <c r="E5" s="172">
        <f t="shared" si="0"/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5" ht="13.5" customHeight="1" x14ac:dyDescent="0.2">
      <c r="A6" s="173" t="s">
        <v>2548</v>
      </c>
      <c r="B6" s="174" t="s">
        <v>2936</v>
      </c>
      <c r="C6" s="136" t="s">
        <v>2548</v>
      </c>
      <c r="D6" s="72">
        <f t="shared" ref="D6:E6" si="1">D7+D14</f>
        <v>0</v>
      </c>
      <c r="E6" s="175">
        <f t="shared" si="1"/>
        <v>0</v>
      </c>
      <c r="F6" s="29" t="s">
        <v>2928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5" ht="24" x14ac:dyDescent="0.2">
      <c r="A7" s="173" t="s">
        <v>563</v>
      </c>
      <c r="B7" s="174" t="s">
        <v>2937</v>
      </c>
      <c r="C7" s="136" t="s">
        <v>2549</v>
      </c>
      <c r="D7" s="72">
        <f t="shared" ref="D7:E7" si="2">SUM(D8:D13)</f>
        <v>0</v>
      </c>
      <c r="E7" s="175">
        <f t="shared" si="2"/>
        <v>0</v>
      </c>
      <c r="F7" s="29" t="s">
        <v>2928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5" ht="13.5" customHeight="1" x14ac:dyDescent="0.2">
      <c r="A8" s="173" t="s">
        <v>563</v>
      </c>
      <c r="B8" s="174" t="s">
        <v>2550</v>
      </c>
      <c r="C8" s="136" t="s">
        <v>2551</v>
      </c>
      <c r="D8" s="76"/>
      <c r="E8" s="10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5" ht="13.5" customHeight="1" x14ac:dyDescent="0.2">
      <c r="A9" s="173" t="s">
        <v>563</v>
      </c>
      <c r="B9" s="174" t="s">
        <v>2552</v>
      </c>
      <c r="C9" s="136" t="s">
        <v>2553</v>
      </c>
      <c r="D9" s="76"/>
      <c r="E9" s="10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5" ht="13.5" customHeight="1" x14ac:dyDescent="0.2">
      <c r="A10" s="173" t="s">
        <v>563</v>
      </c>
      <c r="B10" s="174" t="s">
        <v>1957</v>
      </c>
      <c r="C10" s="136" t="s">
        <v>2554</v>
      </c>
      <c r="D10" s="76"/>
      <c r="E10" s="10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5" ht="13.5" customHeight="1" x14ac:dyDescent="0.2">
      <c r="A11" s="173" t="s">
        <v>563</v>
      </c>
      <c r="B11" s="174" t="s">
        <v>2947</v>
      </c>
      <c r="C11" s="136" t="s">
        <v>2555</v>
      </c>
      <c r="D11" s="76"/>
      <c r="E11" s="104"/>
      <c r="F11" s="29" t="s">
        <v>2939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5" ht="13.5" customHeight="1" x14ac:dyDescent="0.2">
      <c r="A12" s="173" t="s">
        <v>563</v>
      </c>
      <c r="B12" s="174" t="s">
        <v>2556</v>
      </c>
      <c r="C12" s="136" t="s">
        <v>2557</v>
      </c>
      <c r="D12" s="76"/>
      <c r="E12" s="10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5" ht="13.5" customHeight="1" x14ac:dyDescent="0.2">
      <c r="A13" s="173" t="s">
        <v>563</v>
      </c>
      <c r="B13" s="174" t="s">
        <v>2558</v>
      </c>
      <c r="C13" s="136" t="s">
        <v>2559</v>
      </c>
      <c r="D13" s="76"/>
      <c r="E13" s="10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5" ht="24" x14ac:dyDescent="0.2">
      <c r="A14" s="173" t="s">
        <v>563</v>
      </c>
      <c r="B14" s="174" t="s">
        <v>2940</v>
      </c>
      <c r="C14" s="136" t="s">
        <v>2560</v>
      </c>
      <c r="D14" s="72">
        <f>SUM(D15:D21)</f>
        <v>0</v>
      </c>
      <c r="E14" s="72">
        <f>SUM(E15:E21)</f>
        <v>0</v>
      </c>
      <c r="F14" s="29" t="s">
        <v>2928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5" ht="13.5" customHeight="1" x14ac:dyDescent="0.2">
      <c r="A15" s="173" t="s">
        <v>563</v>
      </c>
      <c r="B15" s="174" t="s">
        <v>2561</v>
      </c>
      <c r="C15" s="136" t="s">
        <v>2562</v>
      </c>
      <c r="D15" s="76"/>
      <c r="E15" s="10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5" ht="24" x14ac:dyDescent="0.2">
      <c r="A16" s="173" t="s">
        <v>563</v>
      </c>
      <c r="B16" s="176" t="s">
        <v>2941</v>
      </c>
      <c r="C16" s="136" t="s">
        <v>2563</v>
      </c>
      <c r="D16" s="76"/>
      <c r="E16" s="104"/>
      <c r="F16" s="29" t="s">
        <v>2928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3.5" customHeight="1" x14ac:dyDescent="0.2">
      <c r="A17" s="173" t="s">
        <v>563</v>
      </c>
      <c r="B17" s="174" t="s">
        <v>2564</v>
      </c>
      <c r="C17" s="136" t="s">
        <v>2565</v>
      </c>
      <c r="D17" s="76"/>
      <c r="E17" s="10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3.5" customHeight="1" x14ac:dyDescent="0.2">
      <c r="A18" s="173" t="s">
        <v>563</v>
      </c>
      <c r="B18" s="176" t="s">
        <v>2942</v>
      </c>
      <c r="C18" s="136" t="s">
        <v>2566</v>
      </c>
      <c r="D18" s="76"/>
      <c r="E18" s="104"/>
      <c r="F18" s="29" t="s">
        <v>2928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13.5" customHeight="1" x14ac:dyDescent="0.2">
      <c r="A19" s="173" t="s">
        <v>563</v>
      </c>
      <c r="B19" s="176" t="s">
        <v>2943</v>
      </c>
      <c r="C19" s="136" t="s">
        <v>2567</v>
      </c>
      <c r="D19" s="76"/>
      <c r="E19" s="104"/>
      <c r="F19" s="29" t="s">
        <v>2928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13.5" customHeight="1" x14ac:dyDescent="0.2">
      <c r="A20" s="173" t="s">
        <v>563</v>
      </c>
      <c r="B20" s="174" t="s">
        <v>2568</v>
      </c>
      <c r="C20" s="136" t="s">
        <v>2569</v>
      </c>
      <c r="D20" s="76"/>
      <c r="E20" s="10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3.5" customHeight="1" x14ac:dyDescent="0.2">
      <c r="A21" s="173" t="s">
        <v>563</v>
      </c>
      <c r="B21" s="174" t="s">
        <v>2570</v>
      </c>
      <c r="C21" s="136" t="s">
        <v>2571</v>
      </c>
      <c r="D21" s="76"/>
      <c r="E21" s="10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13.5" customHeight="1" x14ac:dyDescent="0.2">
      <c r="A22" s="173" t="s">
        <v>2572</v>
      </c>
      <c r="B22" s="174" t="s">
        <v>2573</v>
      </c>
      <c r="C22" s="136" t="s">
        <v>2572</v>
      </c>
      <c r="D22" s="72">
        <f t="shared" ref="D22:E22" si="3">D23+D30</f>
        <v>0</v>
      </c>
      <c r="E22" s="175">
        <f t="shared" si="3"/>
        <v>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13.5" customHeight="1" x14ac:dyDescent="0.2">
      <c r="A23" s="173" t="s">
        <v>563</v>
      </c>
      <c r="B23" s="174" t="s">
        <v>2574</v>
      </c>
      <c r="C23" s="136" t="s">
        <v>2575</v>
      </c>
      <c r="D23" s="72">
        <f t="shared" ref="D23:E23" si="4">SUM(D24:D29)</f>
        <v>0</v>
      </c>
      <c r="E23" s="175">
        <f t="shared" si="4"/>
        <v>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13.5" customHeight="1" x14ac:dyDescent="0.2">
      <c r="A24" s="173" t="s">
        <v>563</v>
      </c>
      <c r="B24" s="174" t="s">
        <v>2550</v>
      </c>
      <c r="C24" s="136" t="s">
        <v>2576</v>
      </c>
      <c r="D24" s="76"/>
      <c r="E24" s="10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13.5" customHeight="1" x14ac:dyDescent="0.2">
      <c r="A25" s="173" t="s">
        <v>563</v>
      </c>
      <c r="B25" s="174" t="s">
        <v>2552</v>
      </c>
      <c r="C25" s="136" t="s">
        <v>2577</v>
      </c>
      <c r="D25" s="76"/>
      <c r="E25" s="10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13.5" customHeight="1" x14ac:dyDescent="0.2">
      <c r="A26" s="173" t="s">
        <v>563</v>
      </c>
      <c r="B26" s="174" t="s">
        <v>1957</v>
      </c>
      <c r="C26" s="136" t="s">
        <v>2578</v>
      </c>
      <c r="D26" s="76"/>
      <c r="E26" s="10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3.5" customHeight="1" x14ac:dyDescent="0.2">
      <c r="A27" s="173" t="s">
        <v>563</v>
      </c>
      <c r="B27" s="174" t="s">
        <v>2948</v>
      </c>
      <c r="C27" s="136" t="s">
        <v>2579</v>
      </c>
      <c r="D27" s="76"/>
      <c r="E27" s="104"/>
      <c r="F27" s="29" t="s">
        <v>2939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13.5" customHeight="1" x14ac:dyDescent="0.2">
      <c r="A28" s="173" t="s">
        <v>563</v>
      </c>
      <c r="B28" s="174" t="s">
        <v>2556</v>
      </c>
      <c r="C28" s="136" t="s">
        <v>2580</v>
      </c>
      <c r="D28" s="76"/>
      <c r="E28" s="10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13.5" customHeight="1" x14ac:dyDescent="0.2">
      <c r="A29" s="173" t="s">
        <v>563</v>
      </c>
      <c r="B29" s="174" t="s">
        <v>2558</v>
      </c>
      <c r="C29" s="136" t="s">
        <v>2581</v>
      </c>
      <c r="D29" s="76"/>
      <c r="E29" s="10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13.5" customHeight="1" x14ac:dyDescent="0.2">
      <c r="A30" s="173" t="s">
        <v>563</v>
      </c>
      <c r="B30" s="174" t="s">
        <v>2582</v>
      </c>
      <c r="C30" s="136" t="s">
        <v>2583</v>
      </c>
      <c r="D30" s="72">
        <f>SUM(D31:D37)</f>
        <v>0</v>
      </c>
      <c r="E30" s="175">
        <f>SUM(E31:E37)</f>
        <v>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13.5" customHeight="1" x14ac:dyDescent="0.2">
      <c r="A31" s="173" t="s">
        <v>563</v>
      </c>
      <c r="B31" s="174" t="s">
        <v>2561</v>
      </c>
      <c r="C31" s="136" t="s">
        <v>2584</v>
      </c>
      <c r="D31" s="76"/>
      <c r="E31" s="10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4" x14ac:dyDescent="0.2">
      <c r="A32" s="173" t="s">
        <v>563</v>
      </c>
      <c r="B32" s="176" t="s">
        <v>2941</v>
      </c>
      <c r="C32" s="136" t="s">
        <v>2585</v>
      </c>
      <c r="D32" s="76"/>
      <c r="E32" s="104"/>
      <c r="F32" s="29" t="s">
        <v>2928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13.5" customHeight="1" x14ac:dyDescent="0.2">
      <c r="A33" s="173" t="s">
        <v>563</v>
      </c>
      <c r="B33" s="174" t="s">
        <v>2564</v>
      </c>
      <c r="C33" s="136" t="s">
        <v>2586</v>
      </c>
      <c r="D33" s="76"/>
      <c r="E33" s="10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3.5" customHeight="1" x14ac:dyDescent="0.2">
      <c r="A34" s="173" t="s">
        <v>563</v>
      </c>
      <c r="B34" s="176" t="s">
        <v>2942</v>
      </c>
      <c r="C34" s="136" t="s">
        <v>2587</v>
      </c>
      <c r="D34" s="76"/>
      <c r="E34" s="104"/>
      <c r="F34" s="29" t="s">
        <v>2928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13.5" customHeight="1" x14ac:dyDescent="0.2">
      <c r="A35" s="173" t="s">
        <v>563</v>
      </c>
      <c r="B35" s="176" t="s">
        <v>2943</v>
      </c>
      <c r="C35" s="136" t="s">
        <v>2588</v>
      </c>
      <c r="D35" s="76"/>
      <c r="E35" s="104"/>
      <c r="F35" s="29" t="s">
        <v>2928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3.5" customHeight="1" x14ac:dyDescent="0.2">
      <c r="A36" s="173" t="s">
        <v>563</v>
      </c>
      <c r="B36" s="174" t="s">
        <v>2568</v>
      </c>
      <c r="C36" s="136" t="s">
        <v>2589</v>
      </c>
      <c r="D36" s="76"/>
      <c r="E36" s="10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13.5" customHeight="1" x14ac:dyDescent="0.2">
      <c r="A37" s="173" t="s">
        <v>563</v>
      </c>
      <c r="B37" s="174" t="s">
        <v>2570</v>
      </c>
      <c r="C37" s="136" t="s">
        <v>2590</v>
      </c>
      <c r="D37" s="76"/>
      <c r="E37" s="10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3.5" customHeight="1" x14ac:dyDescent="0.2">
      <c r="A38" s="173" t="s">
        <v>2591</v>
      </c>
      <c r="B38" s="174" t="s">
        <v>2944</v>
      </c>
      <c r="C38" s="136" t="s">
        <v>2591</v>
      </c>
      <c r="D38" s="72">
        <f>D39+D44</f>
        <v>0</v>
      </c>
      <c r="E38" s="175">
        <f>E39+E44</f>
        <v>0</v>
      </c>
      <c r="F38" s="29" t="s">
        <v>2928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13.5" customHeight="1" x14ac:dyDescent="0.2">
      <c r="A39" s="173" t="s">
        <v>2592</v>
      </c>
      <c r="B39" s="174" t="s">
        <v>2945</v>
      </c>
      <c r="C39" s="136" t="s">
        <v>2592</v>
      </c>
      <c r="D39" s="72">
        <f t="shared" ref="D39:E39" si="5">SUM(D40:D43)</f>
        <v>0</v>
      </c>
      <c r="E39" s="175">
        <f t="shared" si="5"/>
        <v>0</v>
      </c>
      <c r="F39" s="29" t="s">
        <v>2928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3.5" customHeight="1" x14ac:dyDescent="0.2">
      <c r="A40" s="173" t="s">
        <v>563</v>
      </c>
      <c r="B40" s="174" t="s">
        <v>2593</v>
      </c>
      <c r="C40" s="136" t="s">
        <v>2594</v>
      </c>
      <c r="D40" s="76"/>
      <c r="E40" s="10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13.5" customHeight="1" x14ac:dyDescent="0.2">
      <c r="A41" s="173" t="s">
        <v>563</v>
      </c>
      <c r="B41" s="174" t="s">
        <v>2595</v>
      </c>
      <c r="C41" s="136" t="s">
        <v>2596</v>
      </c>
      <c r="D41" s="76"/>
      <c r="E41" s="10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13.5" customHeight="1" x14ac:dyDescent="0.2">
      <c r="A42" s="173" t="s">
        <v>563</v>
      </c>
      <c r="B42" s="174" t="s">
        <v>2946</v>
      </c>
      <c r="C42" s="136" t="s">
        <v>2597</v>
      </c>
      <c r="D42" s="76"/>
      <c r="E42" s="104"/>
      <c r="F42" s="29" t="s">
        <v>2928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13.5" customHeight="1" x14ac:dyDescent="0.2">
      <c r="A43" s="173" t="s">
        <v>563</v>
      </c>
      <c r="B43" s="174" t="s">
        <v>2598</v>
      </c>
      <c r="C43" s="136" t="s">
        <v>2599</v>
      </c>
      <c r="D43" s="76"/>
      <c r="E43" s="10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13.5" customHeight="1" x14ac:dyDescent="0.2">
      <c r="A44" s="173" t="s">
        <v>2600</v>
      </c>
      <c r="B44" s="174" t="s">
        <v>2601</v>
      </c>
      <c r="C44" s="136" t="s">
        <v>2600</v>
      </c>
      <c r="D44" s="72">
        <f t="shared" ref="D44:E44" si="6">SUM(D45:D48)</f>
        <v>0</v>
      </c>
      <c r="E44" s="175">
        <f t="shared" si="6"/>
        <v>0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13.5" customHeight="1" x14ac:dyDescent="0.2">
      <c r="A45" s="173" t="s">
        <v>563</v>
      </c>
      <c r="B45" s="174" t="s">
        <v>2593</v>
      </c>
      <c r="C45" s="136" t="s">
        <v>2602</v>
      </c>
      <c r="D45" s="76"/>
      <c r="E45" s="10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13.5" customHeight="1" x14ac:dyDescent="0.2">
      <c r="A46" s="173" t="s">
        <v>563</v>
      </c>
      <c r="B46" s="174" t="s">
        <v>2595</v>
      </c>
      <c r="C46" s="136" t="s">
        <v>2603</v>
      </c>
      <c r="D46" s="76"/>
      <c r="E46" s="10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13.5" customHeight="1" x14ac:dyDescent="0.2">
      <c r="A47" s="173" t="s">
        <v>563</v>
      </c>
      <c r="B47" s="174" t="s">
        <v>2946</v>
      </c>
      <c r="C47" s="136" t="s">
        <v>2604</v>
      </c>
      <c r="D47" s="76"/>
      <c r="E47" s="104"/>
      <c r="F47" s="29" t="s">
        <v>2928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13.5" customHeight="1" x14ac:dyDescent="0.2">
      <c r="A48" s="177"/>
      <c r="B48" s="178" t="s">
        <v>2598</v>
      </c>
      <c r="C48" s="179" t="s">
        <v>2605</v>
      </c>
      <c r="D48" s="83"/>
      <c r="E48" s="10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12" customHeight="1" x14ac:dyDescent="0.2">
      <c r="A49" s="180"/>
      <c r="B49" s="181"/>
      <c r="C49" s="18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12" customHeight="1" x14ac:dyDescent="0.2">
      <c r="A50" s="180"/>
      <c r="B50" s="181"/>
      <c r="C50" s="18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12" customHeight="1" x14ac:dyDescent="0.2">
      <c r="A51" s="106"/>
      <c r="B51" s="107"/>
      <c r="C51" s="183"/>
      <c r="D51" s="468"/>
      <c r="E51" s="487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</row>
    <row r="52" spans="1:22" ht="12" customHeight="1" x14ac:dyDescent="0.2">
      <c r="A52" s="106"/>
      <c r="B52" s="107"/>
      <c r="C52" s="183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</row>
    <row r="53" spans="1:22" ht="12" customHeight="1" x14ac:dyDescent="0.2">
      <c r="A53" s="106"/>
      <c r="B53" s="107"/>
      <c r="C53" s="183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</row>
    <row r="54" spans="1:22" ht="12" customHeight="1" x14ac:dyDescent="0.2">
      <c r="A54" s="106"/>
      <c r="B54" s="107"/>
      <c r="C54" s="183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</row>
    <row r="55" spans="1:22" ht="12" customHeight="1" x14ac:dyDescent="0.2">
      <c r="A55" s="180"/>
      <c r="B55" s="181"/>
      <c r="C55" s="182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12" customHeight="1" x14ac:dyDescent="0.2">
      <c r="A56" s="180"/>
      <c r="B56" s="181"/>
      <c r="C56" s="182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12" customHeight="1" x14ac:dyDescent="0.2">
      <c r="A57" s="180"/>
      <c r="B57" s="181"/>
      <c r="C57" s="182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12" customHeight="1" x14ac:dyDescent="0.2">
      <c r="A58" s="180"/>
      <c r="B58" s="181"/>
      <c r="C58" s="182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12" customHeight="1" x14ac:dyDescent="0.2">
      <c r="A59" s="180"/>
      <c r="B59" s="181"/>
      <c r="C59" s="182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12" customHeight="1" x14ac:dyDescent="0.2">
      <c r="A60" s="180"/>
      <c r="B60" s="181"/>
      <c r="C60" s="182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12" customHeight="1" x14ac:dyDescent="0.2">
      <c r="A61" s="180"/>
      <c r="B61" s="181"/>
      <c r="C61" s="182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12" customHeight="1" x14ac:dyDescent="0.2">
      <c r="A62" s="180"/>
      <c r="B62" s="181"/>
      <c r="C62" s="182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12" customHeight="1" x14ac:dyDescent="0.2">
      <c r="A63" s="180"/>
      <c r="B63" s="181"/>
      <c r="C63" s="182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12" customHeight="1" x14ac:dyDescent="0.2">
      <c r="A64" s="180"/>
      <c r="B64" s="181"/>
      <c r="C64" s="182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12" customHeight="1" x14ac:dyDescent="0.2">
      <c r="A65" s="180"/>
      <c r="B65" s="181"/>
      <c r="C65" s="182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12" customHeight="1" x14ac:dyDescent="0.2">
      <c r="A66" s="180"/>
      <c r="B66" s="181"/>
      <c r="C66" s="182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12" customHeight="1" x14ac:dyDescent="0.2">
      <c r="A67" s="180"/>
      <c r="B67" s="181"/>
      <c r="C67" s="18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12" customHeight="1" x14ac:dyDescent="0.2">
      <c r="A68" s="180"/>
      <c r="B68" s="181"/>
      <c r="C68" s="182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12" customHeight="1" x14ac:dyDescent="0.2">
      <c r="A69" s="180"/>
      <c r="B69" s="181"/>
      <c r="C69" s="182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12" customHeight="1" x14ac:dyDescent="0.2">
      <c r="A70" s="180"/>
      <c r="B70" s="181"/>
      <c r="C70" s="182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12" customHeight="1" x14ac:dyDescent="0.2">
      <c r="A71" s="180"/>
      <c r="B71" s="181"/>
      <c r="C71" s="182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12" customHeight="1" x14ac:dyDescent="0.2">
      <c r="A72" s="180"/>
      <c r="B72" s="181"/>
      <c r="C72" s="182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12" customHeight="1" x14ac:dyDescent="0.2">
      <c r="A73" s="180"/>
      <c r="B73" s="181"/>
      <c r="C73" s="182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12" customHeight="1" x14ac:dyDescent="0.2">
      <c r="A74" s="180"/>
      <c r="B74" s="181"/>
      <c r="C74" s="182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12" customHeight="1" x14ac:dyDescent="0.2">
      <c r="A75" s="180"/>
      <c r="B75" s="181"/>
      <c r="C75" s="182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12" customHeight="1" x14ac:dyDescent="0.2">
      <c r="A76" s="180"/>
      <c r="B76" s="181"/>
      <c r="C76" s="182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12" customHeight="1" x14ac:dyDescent="0.2">
      <c r="A77" s="180"/>
      <c r="B77" s="181"/>
      <c r="C77" s="18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12" customHeight="1" x14ac:dyDescent="0.2">
      <c r="A78" s="180"/>
      <c r="B78" s="181"/>
      <c r="C78" s="18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12" customHeight="1" x14ac:dyDescent="0.2">
      <c r="A79" s="180"/>
      <c r="B79" s="181"/>
      <c r="C79" s="18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12" customHeight="1" x14ac:dyDescent="0.2">
      <c r="A80" s="180"/>
      <c r="B80" s="181"/>
      <c r="C80" s="18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12" customHeight="1" x14ac:dyDescent="0.2">
      <c r="A81" s="180"/>
      <c r="B81" s="181"/>
      <c r="C81" s="18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12" customHeight="1" x14ac:dyDescent="0.2">
      <c r="A82" s="180"/>
      <c r="B82" s="181"/>
      <c r="C82" s="18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12" customHeight="1" x14ac:dyDescent="0.2">
      <c r="A83" s="180"/>
      <c r="B83" s="181"/>
      <c r="C83" s="182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12" customHeight="1" x14ac:dyDescent="0.2">
      <c r="A84" s="180"/>
      <c r="B84" s="181"/>
      <c r="C84" s="182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12" customHeight="1" x14ac:dyDescent="0.2">
      <c r="A85" s="180"/>
      <c r="B85" s="181"/>
      <c r="C85" s="182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12" customHeight="1" x14ac:dyDescent="0.2">
      <c r="A86" s="180"/>
      <c r="B86" s="181"/>
      <c r="C86" s="182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12" customHeight="1" x14ac:dyDescent="0.2">
      <c r="A87" s="180"/>
      <c r="B87" s="181"/>
      <c r="C87" s="182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12" customHeight="1" x14ac:dyDescent="0.2">
      <c r="A88" s="180"/>
      <c r="B88" s="181"/>
      <c r="C88" s="182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12" customHeight="1" x14ac:dyDescent="0.2">
      <c r="A89" s="180"/>
      <c r="B89" s="181"/>
      <c r="C89" s="182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12" customHeight="1" x14ac:dyDescent="0.2">
      <c r="A90" s="180"/>
      <c r="B90" s="181"/>
      <c r="C90" s="182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12" customHeight="1" x14ac:dyDescent="0.2">
      <c r="A91" s="180"/>
      <c r="B91" s="181"/>
      <c r="C91" s="182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12" customHeight="1" x14ac:dyDescent="0.2">
      <c r="A92" s="180"/>
      <c r="B92" s="181"/>
      <c r="C92" s="182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12" customHeight="1" x14ac:dyDescent="0.2">
      <c r="A93" s="180"/>
      <c r="B93" s="181"/>
      <c r="C93" s="182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12" customHeight="1" x14ac:dyDescent="0.2">
      <c r="A94" s="180"/>
      <c r="B94" s="181"/>
      <c r="C94" s="182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12" customHeight="1" x14ac:dyDescent="0.2">
      <c r="A95" s="180"/>
      <c r="B95" s="181"/>
      <c r="C95" s="182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12" customHeight="1" x14ac:dyDescent="0.2">
      <c r="A96" s="180"/>
      <c r="B96" s="181"/>
      <c r="C96" s="182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12" customHeight="1" x14ac:dyDescent="0.2">
      <c r="A97" s="180"/>
      <c r="B97" s="181"/>
      <c r="C97" s="182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12" customHeight="1" x14ac:dyDescent="0.2">
      <c r="A98" s="180"/>
      <c r="B98" s="181"/>
      <c r="C98" s="182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12" customHeight="1" x14ac:dyDescent="0.2">
      <c r="A99" s="180"/>
      <c r="B99" s="181"/>
      <c r="C99" s="18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12" customHeight="1" x14ac:dyDescent="0.2">
      <c r="A100" s="180"/>
      <c r="B100" s="181"/>
      <c r="C100" s="18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12" customHeight="1" x14ac:dyDescent="0.2">
      <c r="A101" s="180"/>
      <c r="B101" s="181"/>
      <c r="C101" s="18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12" customHeight="1" x14ac:dyDescent="0.2">
      <c r="A102" s="180"/>
      <c r="B102" s="181"/>
      <c r="C102" s="18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12" customHeight="1" x14ac:dyDescent="0.2">
      <c r="A103" s="180"/>
      <c r="B103" s="181"/>
      <c r="C103" s="18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12" customHeight="1" x14ac:dyDescent="0.2">
      <c r="A104" s="180"/>
      <c r="B104" s="181"/>
      <c r="C104" s="18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12" customHeight="1" x14ac:dyDescent="0.2">
      <c r="A105" s="180"/>
      <c r="B105" s="181"/>
      <c r="C105" s="182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12" customHeight="1" x14ac:dyDescent="0.2">
      <c r="A106" s="180"/>
      <c r="B106" s="181"/>
      <c r="C106" s="182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12" customHeight="1" x14ac:dyDescent="0.2">
      <c r="A107" s="180"/>
      <c r="B107" s="181"/>
      <c r="C107" s="182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12" customHeight="1" x14ac:dyDescent="0.2">
      <c r="A108" s="180"/>
      <c r="B108" s="181"/>
      <c r="C108" s="182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12" customHeight="1" x14ac:dyDescent="0.2">
      <c r="A109" s="180"/>
      <c r="B109" s="181"/>
      <c r="C109" s="182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12" customHeight="1" x14ac:dyDescent="0.2">
      <c r="A110" s="180"/>
      <c r="B110" s="181"/>
      <c r="C110" s="182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12" customHeight="1" x14ac:dyDescent="0.2">
      <c r="A111" s="180"/>
      <c r="B111" s="181"/>
      <c r="C111" s="182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12" customHeight="1" x14ac:dyDescent="0.2">
      <c r="A112" s="180"/>
      <c r="B112" s="181"/>
      <c r="C112" s="182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12" customHeight="1" x14ac:dyDescent="0.2">
      <c r="A113" s="180"/>
      <c r="B113" s="181"/>
      <c r="C113" s="182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12" customHeight="1" x14ac:dyDescent="0.2">
      <c r="A114" s="180"/>
      <c r="B114" s="181"/>
      <c r="C114" s="182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12" customHeight="1" x14ac:dyDescent="0.2">
      <c r="A115" s="180"/>
      <c r="B115" s="181"/>
      <c r="C115" s="18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12" customHeight="1" x14ac:dyDescent="0.2">
      <c r="A116" s="180"/>
      <c r="B116" s="181"/>
      <c r="C116" s="18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12" customHeight="1" x14ac:dyDescent="0.2">
      <c r="A117" s="180"/>
      <c r="B117" s="181"/>
      <c r="C117" s="18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12" customHeight="1" x14ac:dyDescent="0.2">
      <c r="A118" s="180"/>
      <c r="B118" s="181"/>
      <c r="C118" s="18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12" customHeight="1" x14ac:dyDescent="0.2">
      <c r="A119" s="180"/>
      <c r="B119" s="181"/>
      <c r="C119" s="18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12" customHeight="1" x14ac:dyDescent="0.2">
      <c r="A120" s="180"/>
      <c r="B120" s="181"/>
      <c r="C120" s="18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12" customHeight="1" x14ac:dyDescent="0.2">
      <c r="A121" s="180"/>
      <c r="B121" s="181"/>
      <c r="C121" s="18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12" customHeight="1" x14ac:dyDescent="0.2">
      <c r="A122" s="180"/>
      <c r="B122" s="181"/>
      <c r="C122" s="18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12" customHeight="1" x14ac:dyDescent="0.2">
      <c r="A123" s="180"/>
      <c r="B123" s="181"/>
      <c r="C123" s="18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12" customHeight="1" x14ac:dyDescent="0.2">
      <c r="A124" s="180"/>
      <c r="B124" s="181"/>
      <c r="C124" s="18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12" customHeight="1" x14ac:dyDescent="0.2">
      <c r="A125" s="180"/>
      <c r="B125" s="181"/>
      <c r="C125" s="18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12" customHeight="1" x14ac:dyDescent="0.2">
      <c r="A126" s="180"/>
      <c r="B126" s="181"/>
      <c r="C126" s="18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12" customHeight="1" x14ac:dyDescent="0.2">
      <c r="A127" s="180"/>
      <c r="B127" s="181"/>
      <c r="C127" s="18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12" customHeight="1" x14ac:dyDescent="0.2">
      <c r="A128" s="180"/>
      <c r="B128" s="181"/>
      <c r="C128" s="18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12" customHeight="1" x14ac:dyDescent="0.2">
      <c r="A129" s="180"/>
      <c r="B129" s="181"/>
      <c r="C129" s="18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12" customHeight="1" x14ac:dyDescent="0.2">
      <c r="A130" s="180"/>
      <c r="B130" s="181"/>
      <c r="C130" s="18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12" customHeight="1" x14ac:dyDescent="0.2">
      <c r="A131" s="180"/>
      <c r="B131" s="181"/>
      <c r="C131" s="18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12" customHeight="1" x14ac:dyDescent="0.2">
      <c r="A132" s="180"/>
      <c r="B132" s="181"/>
      <c r="C132" s="18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12" customHeight="1" x14ac:dyDescent="0.2">
      <c r="A133" s="180"/>
      <c r="B133" s="181"/>
      <c r="C133" s="18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12" customHeight="1" x14ac:dyDescent="0.2">
      <c r="A134" s="180"/>
      <c r="B134" s="181"/>
      <c r="C134" s="18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12" customHeight="1" x14ac:dyDescent="0.2">
      <c r="A135" s="180"/>
      <c r="B135" s="181"/>
      <c r="C135" s="18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12" customHeight="1" x14ac:dyDescent="0.2">
      <c r="A136" s="180"/>
      <c r="B136" s="181"/>
      <c r="C136" s="18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12" customHeight="1" x14ac:dyDescent="0.2">
      <c r="A137" s="180"/>
      <c r="B137" s="181"/>
      <c r="C137" s="18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12" customHeight="1" x14ac:dyDescent="0.2">
      <c r="A138" s="180"/>
      <c r="B138" s="181"/>
      <c r="C138" s="18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12" customHeight="1" x14ac:dyDescent="0.2">
      <c r="A139" s="180"/>
      <c r="B139" s="181"/>
      <c r="C139" s="18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12" customHeight="1" x14ac:dyDescent="0.2">
      <c r="A140" s="180"/>
      <c r="B140" s="181"/>
      <c r="C140" s="18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12" customHeight="1" x14ac:dyDescent="0.2">
      <c r="A141" s="180"/>
      <c r="B141" s="181"/>
      <c r="C141" s="18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12" customHeight="1" x14ac:dyDescent="0.2">
      <c r="A142" s="180"/>
      <c r="B142" s="181"/>
      <c r="C142" s="18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12" customHeight="1" x14ac:dyDescent="0.2">
      <c r="A143" s="180"/>
      <c r="B143" s="181"/>
      <c r="C143" s="18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12" customHeight="1" x14ac:dyDescent="0.2">
      <c r="A144" s="180"/>
      <c r="B144" s="181"/>
      <c r="C144" s="18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12" customHeight="1" x14ac:dyDescent="0.2">
      <c r="A145" s="180"/>
      <c r="B145" s="181"/>
      <c r="C145" s="18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12" customHeight="1" x14ac:dyDescent="0.2">
      <c r="A146" s="180"/>
      <c r="B146" s="181"/>
      <c r="C146" s="18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12" customHeight="1" x14ac:dyDescent="0.2">
      <c r="A147" s="180"/>
      <c r="B147" s="181"/>
      <c r="C147" s="18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12" customHeight="1" x14ac:dyDescent="0.2">
      <c r="A148" s="180"/>
      <c r="B148" s="181"/>
      <c r="C148" s="18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12.75" customHeight="1" x14ac:dyDescent="0.2">
      <c r="A149" s="180"/>
      <c r="B149" s="181"/>
      <c r="C149" s="18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12.75" customHeight="1" x14ac:dyDescent="0.2">
      <c r="A150" s="180"/>
      <c r="B150" s="181"/>
      <c r="C150" s="182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12.75" customHeight="1" x14ac:dyDescent="0.2">
      <c r="A151" s="180"/>
      <c r="B151" s="181"/>
      <c r="C151" s="182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12.75" customHeight="1" x14ac:dyDescent="0.2">
      <c r="A152" s="180"/>
      <c r="B152" s="181"/>
      <c r="C152" s="182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12.75" customHeight="1" x14ac:dyDescent="0.2">
      <c r="A153" s="180"/>
      <c r="B153" s="181"/>
      <c r="C153" s="182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12.75" customHeight="1" x14ac:dyDescent="0.2">
      <c r="A154" s="180"/>
      <c r="B154" s="181"/>
      <c r="C154" s="182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12.75" customHeight="1" x14ac:dyDescent="0.2">
      <c r="A155" s="180"/>
      <c r="B155" s="181"/>
      <c r="C155" s="182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12.75" customHeight="1" x14ac:dyDescent="0.2">
      <c r="A156" s="180"/>
      <c r="B156" s="181"/>
      <c r="C156" s="182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12.75" customHeight="1" x14ac:dyDescent="0.2">
      <c r="A157" s="180"/>
      <c r="B157" s="181"/>
      <c r="C157" s="182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12.75" customHeight="1" x14ac:dyDescent="0.2">
      <c r="A158" s="180"/>
      <c r="B158" s="181"/>
      <c r="C158" s="182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12.75" customHeight="1" x14ac:dyDescent="0.2">
      <c r="A159" s="180"/>
      <c r="B159" s="181"/>
      <c r="C159" s="182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12.75" customHeight="1" x14ac:dyDescent="0.2">
      <c r="A160" s="180"/>
      <c r="B160" s="181"/>
      <c r="C160" s="182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12.75" customHeight="1" x14ac:dyDescent="0.2">
      <c r="A161" s="180"/>
      <c r="B161" s="181"/>
      <c r="C161" s="182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12.75" customHeight="1" x14ac:dyDescent="0.2">
      <c r="A162" s="180"/>
      <c r="B162" s="181"/>
      <c r="C162" s="182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12.75" customHeight="1" x14ac:dyDescent="0.2">
      <c r="A163" s="180"/>
      <c r="B163" s="181"/>
      <c r="C163" s="182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12.75" customHeight="1" x14ac:dyDescent="0.2">
      <c r="A164" s="180"/>
      <c r="B164" s="181"/>
      <c r="C164" s="182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12.75" customHeight="1" x14ac:dyDescent="0.2">
      <c r="A165" s="180"/>
      <c r="B165" s="181"/>
      <c r="C165" s="182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12.75" customHeight="1" x14ac:dyDescent="0.2">
      <c r="A166" s="180"/>
      <c r="B166" s="181"/>
      <c r="C166" s="182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12.75" customHeight="1" x14ac:dyDescent="0.2">
      <c r="A167" s="180"/>
      <c r="B167" s="181"/>
      <c r="C167" s="182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12.75" customHeight="1" x14ac:dyDescent="0.2">
      <c r="A168" s="180"/>
      <c r="B168" s="181"/>
      <c r="C168" s="182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12.75" customHeight="1" x14ac:dyDescent="0.2">
      <c r="A169" s="180"/>
      <c r="B169" s="181"/>
      <c r="C169" s="182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12.75" customHeight="1" x14ac:dyDescent="0.2">
      <c r="A170" s="180"/>
      <c r="B170" s="181"/>
      <c r="C170" s="182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12.75" customHeight="1" x14ac:dyDescent="0.2">
      <c r="A171" s="180"/>
      <c r="B171" s="181"/>
      <c r="C171" s="182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12.75" customHeight="1" x14ac:dyDescent="0.2">
      <c r="A172" s="180"/>
      <c r="B172" s="181"/>
      <c r="C172" s="182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12.75" customHeight="1" x14ac:dyDescent="0.2">
      <c r="A173" s="180"/>
      <c r="B173" s="181"/>
      <c r="C173" s="182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12.75" customHeight="1" x14ac:dyDescent="0.2">
      <c r="A174" s="180"/>
      <c r="B174" s="181"/>
      <c r="C174" s="182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12.75" customHeight="1" x14ac:dyDescent="0.2">
      <c r="A175" s="180"/>
      <c r="B175" s="181"/>
      <c r="C175" s="182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12.75" customHeight="1" x14ac:dyDescent="0.2">
      <c r="A176" s="180"/>
      <c r="B176" s="181"/>
      <c r="C176" s="182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12.75" customHeight="1" x14ac:dyDescent="0.2">
      <c r="A177" s="180"/>
      <c r="B177" s="181"/>
      <c r="C177" s="182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12.75" customHeight="1" x14ac:dyDescent="0.2">
      <c r="A178" s="180"/>
      <c r="B178" s="181"/>
      <c r="C178" s="182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12.75" customHeight="1" x14ac:dyDescent="0.2">
      <c r="A179" s="180"/>
      <c r="B179" s="181"/>
      <c r="C179" s="182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12.75" customHeight="1" x14ac:dyDescent="0.2">
      <c r="A180" s="180"/>
      <c r="B180" s="181"/>
      <c r="C180" s="182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12.75" customHeight="1" x14ac:dyDescent="0.2">
      <c r="A181" s="180"/>
      <c r="B181" s="181"/>
      <c r="C181" s="182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12.75" customHeight="1" x14ac:dyDescent="0.2">
      <c r="A182" s="180"/>
      <c r="B182" s="181"/>
      <c r="C182" s="182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12.75" customHeight="1" x14ac:dyDescent="0.2">
      <c r="A183" s="180"/>
      <c r="B183" s="181"/>
      <c r="C183" s="182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12.75" customHeight="1" x14ac:dyDescent="0.2">
      <c r="A184" s="180"/>
      <c r="B184" s="181"/>
      <c r="C184" s="182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12.75" customHeight="1" x14ac:dyDescent="0.2">
      <c r="A185" s="180"/>
      <c r="B185" s="181"/>
      <c r="C185" s="182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12.75" customHeight="1" x14ac:dyDescent="0.2">
      <c r="A186" s="180"/>
      <c r="B186" s="181"/>
      <c r="C186" s="182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12.75" customHeight="1" x14ac:dyDescent="0.2">
      <c r="A187" s="180"/>
      <c r="B187" s="181"/>
      <c r="C187" s="182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12.75" customHeight="1" x14ac:dyDescent="0.2">
      <c r="A188" s="180"/>
      <c r="B188" s="181"/>
      <c r="C188" s="182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12.75" customHeight="1" x14ac:dyDescent="0.2">
      <c r="A189" s="180"/>
      <c r="B189" s="181"/>
      <c r="C189" s="182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12.75" customHeight="1" x14ac:dyDescent="0.2">
      <c r="A190" s="180"/>
      <c r="B190" s="181"/>
      <c r="C190" s="182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12.75" customHeight="1" x14ac:dyDescent="0.2">
      <c r="A191" s="180"/>
      <c r="B191" s="181"/>
      <c r="C191" s="182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12.75" customHeight="1" x14ac:dyDescent="0.2">
      <c r="A192" s="180"/>
      <c r="B192" s="181"/>
      <c r="C192" s="182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12.75" customHeight="1" x14ac:dyDescent="0.2">
      <c r="A193" s="180"/>
      <c r="B193" s="181"/>
      <c r="C193" s="182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12.75" customHeight="1" x14ac:dyDescent="0.2">
      <c r="A194" s="180"/>
      <c r="B194" s="181"/>
      <c r="C194" s="182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12.75" customHeight="1" x14ac:dyDescent="0.2">
      <c r="A195" s="180"/>
      <c r="B195" s="181"/>
      <c r="C195" s="182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12.75" customHeight="1" x14ac:dyDescent="0.2">
      <c r="A196" s="180"/>
      <c r="B196" s="181"/>
      <c r="C196" s="182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12.75" customHeight="1" x14ac:dyDescent="0.2">
      <c r="A197" s="180"/>
      <c r="B197" s="181"/>
      <c r="C197" s="182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12.75" customHeight="1" x14ac:dyDescent="0.2">
      <c r="A198" s="180"/>
      <c r="B198" s="181"/>
      <c r="C198" s="182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12.75" customHeight="1" x14ac:dyDescent="0.2">
      <c r="A199" s="180"/>
      <c r="B199" s="181"/>
      <c r="C199" s="182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12.75" customHeight="1" x14ac:dyDescent="0.2">
      <c r="A200" s="180"/>
      <c r="B200" s="181"/>
      <c r="C200" s="182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12.75" customHeight="1" x14ac:dyDescent="0.2">
      <c r="A201" s="180"/>
      <c r="B201" s="181"/>
      <c r="C201" s="182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12.75" customHeight="1" x14ac:dyDescent="0.2">
      <c r="A202" s="180"/>
      <c r="B202" s="181"/>
      <c r="C202" s="182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12.75" customHeight="1" x14ac:dyDescent="0.2">
      <c r="A203" s="180"/>
      <c r="B203" s="181"/>
      <c r="C203" s="182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12.75" customHeight="1" x14ac:dyDescent="0.2">
      <c r="A204" s="180"/>
      <c r="B204" s="181"/>
      <c r="C204" s="182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12.75" customHeight="1" x14ac:dyDescent="0.2">
      <c r="A205" s="180"/>
      <c r="B205" s="181"/>
      <c r="C205" s="182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12.75" customHeight="1" x14ac:dyDescent="0.2">
      <c r="A206" s="180"/>
      <c r="B206" s="181"/>
      <c r="C206" s="182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12.75" customHeight="1" x14ac:dyDescent="0.2">
      <c r="A207" s="180"/>
      <c r="B207" s="181"/>
      <c r="C207" s="182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12.75" customHeight="1" x14ac:dyDescent="0.2">
      <c r="A208" s="180"/>
      <c r="B208" s="181"/>
      <c r="C208" s="182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12.75" customHeight="1" x14ac:dyDescent="0.2">
      <c r="A209" s="180"/>
      <c r="B209" s="181"/>
      <c r="C209" s="182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12.75" customHeight="1" x14ac:dyDescent="0.2">
      <c r="A210" s="180"/>
      <c r="B210" s="181"/>
      <c r="C210" s="182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12.75" customHeight="1" x14ac:dyDescent="0.2">
      <c r="A211" s="180"/>
      <c r="B211" s="181"/>
      <c r="C211" s="182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12.75" customHeight="1" x14ac:dyDescent="0.2">
      <c r="A212" s="180"/>
      <c r="B212" s="181"/>
      <c r="C212" s="182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12.75" customHeight="1" x14ac:dyDescent="0.2">
      <c r="A213" s="180"/>
      <c r="B213" s="181"/>
      <c r="C213" s="182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12.75" customHeight="1" x14ac:dyDescent="0.2">
      <c r="A214" s="180"/>
      <c r="B214" s="181"/>
      <c r="C214" s="182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12.75" customHeight="1" x14ac:dyDescent="0.2">
      <c r="A215" s="180"/>
      <c r="B215" s="181"/>
      <c r="C215" s="182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12.75" customHeight="1" x14ac:dyDescent="0.2">
      <c r="A216" s="180"/>
      <c r="B216" s="181"/>
      <c r="C216" s="182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12.75" customHeight="1" x14ac:dyDescent="0.2">
      <c r="A217" s="180"/>
      <c r="B217" s="181"/>
      <c r="C217" s="182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12.75" customHeight="1" x14ac:dyDescent="0.2">
      <c r="A218" s="180"/>
      <c r="B218" s="181"/>
      <c r="C218" s="182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12.75" customHeight="1" x14ac:dyDescent="0.2">
      <c r="A219" s="180"/>
      <c r="B219" s="181"/>
      <c r="C219" s="182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12.75" customHeight="1" x14ac:dyDescent="0.2">
      <c r="A220" s="180"/>
      <c r="B220" s="181"/>
      <c r="C220" s="182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12.75" customHeight="1" x14ac:dyDescent="0.2">
      <c r="A221" s="180"/>
      <c r="B221" s="181"/>
      <c r="C221" s="182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12.75" customHeight="1" x14ac:dyDescent="0.2">
      <c r="A222" s="180"/>
      <c r="B222" s="181"/>
      <c r="C222" s="182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12.75" customHeight="1" x14ac:dyDescent="0.2">
      <c r="A223" s="180"/>
      <c r="B223" s="181"/>
      <c r="C223" s="182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12.75" customHeight="1" x14ac:dyDescent="0.2">
      <c r="A224" s="180"/>
      <c r="B224" s="181"/>
      <c r="C224" s="182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12.75" customHeight="1" x14ac:dyDescent="0.2">
      <c r="A225" s="180"/>
      <c r="B225" s="181"/>
      <c r="C225" s="182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ht="12.75" customHeight="1" x14ac:dyDescent="0.2">
      <c r="A226" s="180"/>
      <c r="B226" s="181"/>
      <c r="C226" s="182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12.75" customHeight="1" x14ac:dyDescent="0.2">
      <c r="A227" s="180"/>
      <c r="B227" s="181"/>
      <c r="C227" s="182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12.75" customHeight="1" x14ac:dyDescent="0.2">
      <c r="A228" s="180"/>
      <c r="B228" s="181"/>
      <c r="C228" s="182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12.75" customHeight="1" x14ac:dyDescent="0.2">
      <c r="A229" s="180"/>
      <c r="B229" s="181"/>
      <c r="C229" s="182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12.75" customHeight="1" x14ac:dyDescent="0.2">
      <c r="A230" s="180"/>
      <c r="B230" s="181"/>
      <c r="C230" s="182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12.75" customHeight="1" x14ac:dyDescent="0.2">
      <c r="A231" s="180"/>
      <c r="B231" s="181"/>
      <c r="C231" s="182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12.75" customHeight="1" x14ac:dyDescent="0.2">
      <c r="A232" s="180"/>
      <c r="B232" s="181"/>
      <c r="C232" s="182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12.75" customHeight="1" x14ac:dyDescent="0.2">
      <c r="A233" s="180"/>
      <c r="B233" s="181"/>
      <c r="C233" s="182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12.75" customHeight="1" x14ac:dyDescent="0.2">
      <c r="A234" s="180"/>
      <c r="B234" s="181"/>
      <c r="C234" s="182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12.75" customHeight="1" x14ac:dyDescent="0.2">
      <c r="A235" s="180"/>
      <c r="B235" s="181"/>
      <c r="C235" s="182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12.75" customHeight="1" x14ac:dyDescent="0.2">
      <c r="A236" s="180"/>
      <c r="B236" s="181"/>
      <c r="C236" s="182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12.75" customHeight="1" x14ac:dyDescent="0.2">
      <c r="A237" s="180"/>
      <c r="B237" s="181"/>
      <c r="C237" s="182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12.75" customHeight="1" x14ac:dyDescent="0.2">
      <c r="A238" s="180"/>
      <c r="B238" s="181"/>
      <c r="C238" s="182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12.75" customHeight="1" x14ac:dyDescent="0.2">
      <c r="A239" s="180"/>
      <c r="B239" s="181"/>
      <c r="C239" s="182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12.75" customHeight="1" x14ac:dyDescent="0.2">
      <c r="A240" s="180"/>
      <c r="B240" s="181"/>
      <c r="C240" s="182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12.75" customHeight="1" x14ac:dyDescent="0.2">
      <c r="A241" s="180"/>
      <c r="B241" s="181"/>
      <c r="C241" s="182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12.75" customHeight="1" x14ac:dyDescent="0.2">
      <c r="A242" s="180"/>
      <c r="B242" s="181"/>
      <c r="C242" s="182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12.75" customHeight="1" x14ac:dyDescent="0.2">
      <c r="A243" s="180"/>
      <c r="B243" s="181"/>
      <c r="C243" s="182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12.75" customHeight="1" x14ac:dyDescent="0.2">
      <c r="A244" s="180"/>
      <c r="B244" s="181"/>
      <c r="C244" s="182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12.75" customHeight="1" x14ac:dyDescent="0.2">
      <c r="A245" s="180"/>
      <c r="B245" s="181"/>
      <c r="C245" s="182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12.75" customHeight="1" x14ac:dyDescent="0.2">
      <c r="A246" s="180"/>
      <c r="B246" s="181"/>
      <c r="C246" s="182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12.75" customHeight="1" x14ac:dyDescent="0.2">
      <c r="A247" s="180"/>
      <c r="B247" s="181"/>
      <c r="C247" s="182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12.75" customHeight="1" x14ac:dyDescent="0.2">
      <c r="A248" s="180"/>
      <c r="B248" s="181"/>
      <c r="C248" s="182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15.75" customHeight="1" x14ac:dyDescent="0.2">
      <c r="C249" s="186"/>
    </row>
    <row r="250" spans="1:22" ht="15.75" customHeight="1" x14ac:dyDescent="0.2">
      <c r="C250" s="186"/>
    </row>
    <row r="251" spans="1:22" ht="15.75" customHeight="1" x14ac:dyDescent="0.2">
      <c r="C251" s="186"/>
    </row>
    <row r="252" spans="1:22" ht="15.75" customHeight="1" x14ac:dyDescent="0.2">
      <c r="C252" s="186"/>
    </row>
    <row r="253" spans="1:22" ht="15.75" customHeight="1" x14ac:dyDescent="0.2">
      <c r="C253" s="186"/>
    </row>
    <row r="254" spans="1:22" ht="15.75" customHeight="1" x14ac:dyDescent="0.2">
      <c r="C254" s="186"/>
    </row>
    <row r="255" spans="1:22" ht="15.75" customHeight="1" x14ac:dyDescent="0.2">
      <c r="C255" s="186"/>
    </row>
    <row r="256" spans="1:22" ht="15.75" customHeight="1" x14ac:dyDescent="0.2">
      <c r="C256" s="186"/>
    </row>
    <row r="257" spans="3:3" ht="15.75" customHeight="1" x14ac:dyDescent="0.2">
      <c r="C257" s="186"/>
    </row>
    <row r="258" spans="3:3" ht="15.75" customHeight="1" x14ac:dyDescent="0.2">
      <c r="C258" s="186"/>
    </row>
    <row r="259" spans="3:3" ht="15.75" customHeight="1" x14ac:dyDescent="0.2">
      <c r="C259" s="186"/>
    </row>
    <row r="260" spans="3:3" ht="15.75" customHeight="1" x14ac:dyDescent="0.2">
      <c r="C260" s="186"/>
    </row>
    <row r="261" spans="3:3" ht="15.75" customHeight="1" x14ac:dyDescent="0.2">
      <c r="C261" s="186"/>
    </row>
    <row r="262" spans="3:3" ht="15.75" customHeight="1" x14ac:dyDescent="0.2">
      <c r="C262" s="186"/>
    </row>
    <row r="263" spans="3:3" ht="15.75" customHeight="1" x14ac:dyDescent="0.2">
      <c r="C263" s="186"/>
    </row>
    <row r="264" spans="3:3" ht="15.75" customHeight="1" x14ac:dyDescent="0.2">
      <c r="C264" s="186"/>
    </row>
    <row r="265" spans="3:3" ht="15.75" customHeight="1" x14ac:dyDescent="0.2">
      <c r="C265" s="186"/>
    </row>
    <row r="266" spans="3:3" ht="15.75" customHeight="1" x14ac:dyDescent="0.2">
      <c r="C266" s="186"/>
    </row>
    <row r="267" spans="3:3" ht="15.75" customHeight="1" x14ac:dyDescent="0.2">
      <c r="C267" s="186"/>
    </row>
    <row r="268" spans="3:3" ht="15.75" customHeight="1" x14ac:dyDescent="0.2">
      <c r="C268" s="186"/>
    </row>
    <row r="269" spans="3:3" ht="15.75" customHeight="1" x14ac:dyDescent="0.2">
      <c r="C269" s="186"/>
    </row>
    <row r="270" spans="3:3" ht="15.75" customHeight="1" x14ac:dyDescent="0.2">
      <c r="C270" s="186"/>
    </row>
    <row r="271" spans="3:3" ht="15.75" customHeight="1" x14ac:dyDescent="0.2">
      <c r="C271" s="186"/>
    </row>
    <row r="272" spans="3:3" ht="15.75" customHeight="1" x14ac:dyDescent="0.2">
      <c r="C272" s="186"/>
    </row>
    <row r="273" spans="3:3" ht="15.75" customHeight="1" x14ac:dyDescent="0.2">
      <c r="C273" s="186"/>
    </row>
    <row r="274" spans="3:3" ht="15.75" customHeight="1" x14ac:dyDescent="0.2">
      <c r="C274" s="186"/>
    </row>
    <row r="275" spans="3:3" ht="15.75" customHeight="1" x14ac:dyDescent="0.2">
      <c r="C275" s="186"/>
    </row>
    <row r="276" spans="3:3" ht="15.75" customHeight="1" x14ac:dyDescent="0.2">
      <c r="C276" s="186"/>
    </row>
    <row r="277" spans="3:3" ht="15.75" customHeight="1" x14ac:dyDescent="0.2">
      <c r="C277" s="186"/>
    </row>
    <row r="278" spans="3:3" ht="15.75" customHeight="1" x14ac:dyDescent="0.2">
      <c r="C278" s="186"/>
    </row>
    <row r="279" spans="3:3" ht="15.75" customHeight="1" x14ac:dyDescent="0.2">
      <c r="C279" s="186"/>
    </row>
    <row r="280" spans="3:3" ht="15.75" customHeight="1" x14ac:dyDescent="0.2">
      <c r="C280" s="186"/>
    </row>
    <row r="281" spans="3:3" ht="15.75" customHeight="1" x14ac:dyDescent="0.2">
      <c r="C281" s="186"/>
    </row>
    <row r="282" spans="3:3" ht="15.75" customHeight="1" x14ac:dyDescent="0.2">
      <c r="C282" s="186"/>
    </row>
    <row r="283" spans="3:3" ht="15.75" customHeight="1" x14ac:dyDescent="0.2">
      <c r="C283" s="186"/>
    </row>
    <row r="284" spans="3:3" ht="15.75" customHeight="1" x14ac:dyDescent="0.2">
      <c r="C284" s="186"/>
    </row>
    <row r="285" spans="3:3" ht="15.75" customHeight="1" x14ac:dyDescent="0.2">
      <c r="C285" s="186"/>
    </row>
    <row r="286" spans="3:3" ht="15.75" customHeight="1" x14ac:dyDescent="0.2">
      <c r="C286" s="186"/>
    </row>
    <row r="287" spans="3:3" ht="15.75" customHeight="1" x14ac:dyDescent="0.2">
      <c r="C287" s="186"/>
    </row>
    <row r="288" spans="3:3" ht="15.75" customHeight="1" x14ac:dyDescent="0.2">
      <c r="C288" s="186"/>
    </row>
    <row r="289" spans="3:3" ht="15.75" customHeight="1" x14ac:dyDescent="0.2">
      <c r="C289" s="186"/>
    </row>
    <row r="290" spans="3:3" ht="15.75" customHeight="1" x14ac:dyDescent="0.2">
      <c r="C290" s="186"/>
    </row>
    <row r="291" spans="3:3" ht="15.75" customHeight="1" x14ac:dyDescent="0.2">
      <c r="C291" s="186"/>
    </row>
    <row r="292" spans="3:3" ht="15.75" customHeight="1" x14ac:dyDescent="0.2">
      <c r="C292" s="186"/>
    </row>
    <row r="293" spans="3:3" ht="15.75" customHeight="1" x14ac:dyDescent="0.2">
      <c r="C293" s="186"/>
    </row>
    <row r="294" spans="3:3" ht="15.75" customHeight="1" x14ac:dyDescent="0.2">
      <c r="C294" s="186"/>
    </row>
    <row r="295" spans="3:3" ht="15.75" customHeight="1" x14ac:dyDescent="0.2">
      <c r="C295" s="186"/>
    </row>
    <row r="296" spans="3:3" ht="15.75" customHeight="1" x14ac:dyDescent="0.2">
      <c r="C296" s="186"/>
    </row>
    <row r="297" spans="3:3" ht="15.75" customHeight="1" x14ac:dyDescent="0.2">
      <c r="C297" s="186"/>
    </row>
    <row r="298" spans="3:3" ht="15.75" customHeight="1" x14ac:dyDescent="0.2">
      <c r="C298" s="186"/>
    </row>
    <row r="299" spans="3:3" ht="15.75" customHeight="1" x14ac:dyDescent="0.2">
      <c r="C299" s="186"/>
    </row>
    <row r="300" spans="3:3" ht="15.75" customHeight="1" x14ac:dyDescent="0.2">
      <c r="C300" s="186"/>
    </row>
    <row r="301" spans="3:3" ht="15.75" customHeight="1" x14ac:dyDescent="0.2">
      <c r="C301" s="186"/>
    </row>
    <row r="302" spans="3:3" ht="15.75" customHeight="1" x14ac:dyDescent="0.2">
      <c r="C302" s="186"/>
    </row>
    <row r="303" spans="3:3" ht="15.75" customHeight="1" x14ac:dyDescent="0.2">
      <c r="C303" s="186"/>
    </row>
    <row r="304" spans="3:3" ht="15.75" customHeight="1" x14ac:dyDescent="0.2">
      <c r="C304" s="186"/>
    </row>
    <row r="305" spans="3:3" ht="15.75" customHeight="1" x14ac:dyDescent="0.2">
      <c r="C305" s="186"/>
    </row>
    <row r="306" spans="3:3" ht="15.75" customHeight="1" x14ac:dyDescent="0.2">
      <c r="C306" s="186"/>
    </row>
    <row r="307" spans="3:3" ht="15.75" customHeight="1" x14ac:dyDescent="0.2">
      <c r="C307" s="186"/>
    </row>
    <row r="308" spans="3:3" ht="15.75" customHeight="1" x14ac:dyDescent="0.2">
      <c r="C308" s="186"/>
    </row>
    <row r="309" spans="3:3" ht="15.75" customHeight="1" x14ac:dyDescent="0.2">
      <c r="C309" s="186"/>
    </row>
    <row r="310" spans="3:3" ht="15.75" customHeight="1" x14ac:dyDescent="0.2">
      <c r="C310" s="186"/>
    </row>
    <row r="311" spans="3:3" ht="15.75" customHeight="1" x14ac:dyDescent="0.2">
      <c r="C311" s="186"/>
    </row>
    <row r="312" spans="3:3" ht="15.75" customHeight="1" x14ac:dyDescent="0.2">
      <c r="C312" s="186"/>
    </row>
    <row r="313" spans="3:3" ht="15.75" customHeight="1" x14ac:dyDescent="0.2">
      <c r="C313" s="186"/>
    </row>
    <row r="314" spans="3:3" ht="15.75" customHeight="1" x14ac:dyDescent="0.2">
      <c r="C314" s="186"/>
    </row>
    <row r="315" spans="3:3" ht="15.75" customHeight="1" x14ac:dyDescent="0.2">
      <c r="C315" s="186"/>
    </row>
    <row r="316" spans="3:3" ht="15.75" customHeight="1" x14ac:dyDescent="0.2">
      <c r="C316" s="186"/>
    </row>
    <row r="317" spans="3:3" ht="15.75" customHeight="1" x14ac:dyDescent="0.2">
      <c r="C317" s="186"/>
    </row>
    <row r="318" spans="3:3" ht="15.75" customHeight="1" x14ac:dyDescent="0.2">
      <c r="C318" s="186"/>
    </row>
    <row r="319" spans="3:3" ht="15.75" customHeight="1" x14ac:dyDescent="0.2">
      <c r="C319" s="186"/>
    </row>
    <row r="320" spans="3:3" ht="15.75" customHeight="1" x14ac:dyDescent="0.2">
      <c r="C320" s="186"/>
    </row>
    <row r="321" spans="3:3" ht="15.75" customHeight="1" x14ac:dyDescent="0.2">
      <c r="C321" s="186"/>
    </row>
    <row r="322" spans="3:3" ht="15.75" customHeight="1" x14ac:dyDescent="0.2">
      <c r="C322" s="186"/>
    </row>
    <row r="323" spans="3:3" ht="15.75" customHeight="1" x14ac:dyDescent="0.2">
      <c r="C323" s="186"/>
    </row>
    <row r="324" spans="3:3" ht="15.75" customHeight="1" x14ac:dyDescent="0.2">
      <c r="C324" s="186"/>
    </row>
    <row r="325" spans="3:3" ht="15.75" customHeight="1" x14ac:dyDescent="0.2">
      <c r="C325" s="186"/>
    </row>
    <row r="326" spans="3:3" ht="15.75" customHeight="1" x14ac:dyDescent="0.2">
      <c r="C326" s="186"/>
    </row>
    <row r="327" spans="3:3" ht="15.75" customHeight="1" x14ac:dyDescent="0.2">
      <c r="C327" s="186"/>
    </row>
    <row r="328" spans="3:3" ht="15.75" customHeight="1" x14ac:dyDescent="0.2">
      <c r="C328" s="186"/>
    </row>
    <row r="329" spans="3:3" ht="15.75" customHeight="1" x14ac:dyDescent="0.2">
      <c r="C329" s="186"/>
    </row>
    <row r="330" spans="3:3" ht="15.75" customHeight="1" x14ac:dyDescent="0.2">
      <c r="C330" s="186"/>
    </row>
    <row r="331" spans="3:3" ht="15.75" customHeight="1" x14ac:dyDescent="0.2">
      <c r="C331" s="186"/>
    </row>
    <row r="332" spans="3:3" ht="15.75" customHeight="1" x14ac:dyDescent="0.2">
      <c r="C332" s="186"/>
    </row>
    <row r="333" spans="3:3" ht="15.75" customHeight="1" x14ac:dyDescent="0.2">
      <c r="C333" s="186"/>
    </row>
    <row r="334" spans="3:3" ht="15.75" customHeight="1" x14ac:dyDescent="0.2">
      <c r="C334" s="186"/>
    </row>
    <row r="335" spans="3:3" ht="15.75" customHeight="1" x14ac:dyDescent="0.2">
      <c r="C335" s="186"/>
    </row>
    <row r="336" spans="3:3" ht="15.75" customHeight="1" x14ac:dyDescent="0.2">
      <c r="C336" s="186"/>
    </row>
    <row r="337" spans="3:3" ht="15.75" customHeight="1" x14ac:dyDescent="0.2">
      <c r="C337" s="186"/>
    </row>
    <row r="338" spans="3:3" ht="15.75" customHeight="1" x14ac:dyDescent="0.2">
      <c r="C338" s="186"/>
    </row>
    <row r="339" spans="3:3" ht="15.75" customHeight="1" x14ac:dyDescent="0.2">
      <c r="C339" s="186"/>
    </row>
    <row r="340" spans="3:3" ht="15.75" customHeight="1" x14ac:dyDescent="0.2">
      <c r="C340" s="186"/>
    </row>
    <row r="341" spans="3:3" ht="15.75" customHeight="1" x14ac:dyDescent="0.2">
      <c r="C341" s="186"/>
    </row>
    <row r="342" spans="3:3" ht="15.75" customHeight="1" x14ac:dyDescent="0.2">
      <c r="C342" s="186"/>
    </row>
    <row r="343" spans="3:3" ht="15.75" customHeight="1" x14ac:dyDescent="0.2">
      <c r="C343" s="186"/>
    </row>
    <row r="344" spans="3:3" ht="15.75" customHeight="1" x14ac:dyDescent="0.2">
      <c r="C344" s="186"/>
    </row>
    <row r="345" spans="3:3" ht="15.75" customHeight="1" x14ac:dyDescent="0.2">
      <c r="C345" s="186"/>
    </row>
    <row r="346" spans="3:3" ht="15.75" customHeight="1" x14ac:dyDescent="0.2">
      <c r="C346" s="186"/>
    </row>
    <row r="347" spans="3:3" ht="15.75" customHeight="1" x14ac:dyDescent="0.2">
      <c r="C347" s="186"/>
    </row>
    <row r="348" spans="3:3" ht="15.75" customHeight="1" x14ac:dyDescent="0.2">
      <c r="C348" s="186"/>
    </row>
    <row r="349" spans="3:3" ht="15.75" customHeight="1" x14ac:dyDescent="0.2">
      <c r="C349" s="186"/>
    </row>
    <row r="350" spans="3:3" ht="15.75" customHeight="1" x14ac:dyDescent="0.2">
      <c r="C350" s="186"/>
    </row>
    <row r="351" spans="3:3" ht="15.75" customHeight="1" x14ac:dyDescent="0.2">
      <c r="C351" s="186"/>
    </row>
    <row r="352" spans="3:3" ht="15.75" customHeight="1" x14ac:dyDescent="0.2">
      <c r="C352" s="186"/>
    </row>
    <row r="353" spans="3:3" ht="15.75" customHeight="1" x14ac:dyDescent="0.2">
      <c r="C353" s="186"/>
    </row>
    <row r="354" spans="3:3" ht="15.75" customHeight="1" x14ac:dyDescent="0.2">
      <c r="C354" s="186"/>
    </row>
    <row r="355" spans="3:3" ht="15.75" customHeight="1" x14ac:dyDescent="0.2">
      <c r="C355" s="186"/>
    </row>
    <row r="356" spans="3:3" ht="15.75" customHeight="1" x14ac:dyDescent="0.2">
      <c r="C356" s="186"/>
    </row>
    <row r="357" spans="3:3" ht="15.75" customHeight="1" x14ac:dyDescent="0.2">
      <c r="C357" s="186"/>
    </row>
    <row r="358" spans="3:3" ht="15.75" customHeight="1" x14ac:dyDescent="0.2">
      <c r="C358" s="186"/>
    </row>
    <row r="359" spans="3:3" ht="15.75" customHeight="1" x14ac:dyDescent="0.2">
      <c r="C359" s="186"/>
    </row>
    <row r="360" spans="3:3" ht="15.75" customHeight="1" x14ac:dyDescent="0.2">
      <c r="C360" s="186"/>
    </row>
    <row r="361" spans="3:3" ht="15.75" customHeight="1" x14ac:dyDescent="0.2">
      <c r="C361" s="186"/>
    </row>
    <row r="362" spans="3:3" ht="15.75" customHeight="1" x14ac:dyDescent="0.2">
      <c r="C362" s="186"/>
    </row>
    <row r="363" spans="3:3" ht="15.75" customHeight="1" x14ac:dyDescent="0.2">
      <c r="C363" s="186"/>
    </row>
    <row r="364" spans="3:3" ht="15.75" customHeight="1" x14ac:dyDescent="0.2">
      <c r="C364" s="186"/>
    </row>
    <row r="365" spans="3:3" ht="15.75" customHeight="1" x14ac:dyDescent="0.2">
      <c r="C365" s="186"/>
    </row>
    <row r="366" spans="3:3" ht="15.75" customHeight="1" x14ac:dyDescent="0.2">
      <c r="C366" s="186"/>
    </row>
    <row r="367" spans="3:3" ht="15.75" customHeight="1" x14ac:dyDescent="0.2">
      <c r="C367" s="186"/>
    </row>
    <row r="368" spans="3:3" ht="15.75" customHeight="1" x14ac:dyDescent="0.2">
      <c r="C368" s="186"/>
    </row>
    <row r="369" spans="3:3" ht="15.75" customHeight="1" x14ac:dyDescent="0.2">
      <c r="C369" s="186"/>
    </row>
    <row r="370" spans="3:3" ht="15.75" customHeight="1" x14ac:dyDescent="0.2">
      <c r="C370" s="186"/>
    </row>
    <row r="371" spans="3:3" ht="15.75" customHeight="1" x14ac:dyDescent="0.2">
      <c r="C371" s="186"/>
    </row>
    <row r="372" spans="3:3" ht="15.75" customHeight="1" x14ac:dyDescent="0.2">
      <c r="C372" s="186"/>
    </row>
    <row r="373" spans="3:3" ht="15.75" customHeight="1" x14ac:dyDescent="0.2">
      <c r="C373" s="186"/>
    </row>
    <row r="374" spans="3:3" ht="15.75" customHeight="1" x14ac:dyDescent="0.2">
      <c r="C374" s="186"/>
    </row>
    <row r="375" spans="3:3" ht="15.75" customHeight="1" x14ac:dyDescent="0.2">
      <c r="C375" s="186"/>
    </row>
    <row r="376" spans="3:3" ht="15.75" customHeight="1" x14ac:dyDescent="0.2">
      <c r="C376" s="186"/>
    </row>
    <row r="377" spans="3:3" ht="15.75" customHeight="1" x14ac:dyDescent="0.2">
      <c r="C377" s="186"/>
    </row>
    <row r="378" spans="3:3" ht="15.75" customHeight="1" x14ac:dyDescent="0.2">
      <c r="C378" s="186"/>
    </row>
    <row r="379" spans="3:3" ht="15.75" customHeight="1" x14ac:dyDescent="0.2">
      <c r="C379" s="186"/>
    </row>
    <row r="380" spans="3:3" ht="15.75" customHeight="1" x14ac:dyDescent="0.2">
      <c r="C380" s="186"/>
    </row>
    <row r="381" spans="3:3" ht="15.75" customHeight="1" x14ac:dyDescent="0.2">
      <c r="C381" s="186"/>
    </row>
    <row r="382" spans="3:3" ht="15.75" customHeight="1" x14ac:dyDescent="0.2">
      <c r="C382" s="186"/>
    </row>
    <row r="383" spans="3:3" ht="15.75" customHeight="1" x14ac:dyDescent="0.2">
      <c r="C383" s="186"/>
    </row>
    <row r="384" spans="3:3" ht="15.75" customHeight="1" x14ac:dyDescent="0.2">
      <c r="C384" s="186"/>
    </row>
    <row r="385" spans="3:3" ht="15.75" customHeight="1" x14ac:dyDescent="0.2">
      <c r="C385" s="186"/>
    </row>
    <row r="386" spans="3:3" ht="15.75" customHeight="1" x14ac:dyDescent="0.2">
      <c r="C386" s="186"/>
    </row>
    <row r="387" spans="3:3" ht="15.75" customHeight="1" x14ac:dyDescent="0.2">
      <c r="C387" s="186"/>
    </row>
    <row r="388" spans="3:3" ht="15.75" customHeight="1" x14ac:dyDescent="0.2">
      <c r="C388" s="186"/>
    </row>
    <row r="389" spans="3:3" ht="15.75" customHeight="1" x14ac:dyDescent="0.2">
      <c r="C389" s="186"/>
    </row>
    <row r="390" spans="3:3" ht="15.75" customHeight="1" x14ac:dyDescent="0.2">
      <c r="C390" s="186"/>
    </row>
    <row r="391" spans="3:3" ht="15.75" customHeight="1" x14ac:dyDescent="0.2">
      <c r="C391" s="186"/>
    </row>
    <row r="392" spans="3:3" ht="15.75" customHeight="1" x14ac:dyDescent="0.2">
      <c r="C392" s="186"/>
    </row>
    <row r="393" spans="3:3" ht="15.75" customHeight="1" x14ac:dyDescent="0.2">
      <c r="C393" s="186"/>
    </row>
    <row r="394" spans="3:3" ht="15.75" customHeight="1" x14ac:dyDescent="0.2">
      <c r="C394" s="186"/>
    </row>
    <row r="395" spans="3:3" ht="15.75" customHeight="1" x14ac:dyDescent="0.2">
      <c r="C395" s="186"/>
    </row>
    <row r="396" spans="3:3" ht="15.75" customHeight="1" x14ac:dyDescent="0.2">
      <c r="C396" s="186"/>
    </row>
    <row r="397" spans="3:3" ht="15.75" customHeight="1" x14ac:dyDescent="0.2">
      <c r="C397" s="186"/>
    </row>
    <row r="398" spans="3:3" ht="15.75" customHeight="1" x14ac:dyDescent="0.2">
      <c r="C398" s="186"/>
    </row>
    <row r="399" spans="3:3" ht="15.75" customHeight="1" x14ac:dyDescent="0.2">
      <c r="C399" s="186"/>
    </row>
    <row r="400" spans="3:3" ht="15.75" customHeight="1" x14ac:dyDescent="0.2">
      <c r="C400" s="186"/>
    </row>
    <row r="401" spans="3:3" ht="15.75" customHeight="1" x14ac:dyDescent="0.2">
      <c r="C401" s="186"/>
    </row>
    <row r="402" spans="3:3" ht="15.75" customHeight="1" x14ac:dyDescent="0.2">
      <c r="C402" s="186"/>
    </row>
    <row r="403" spans="3:3" ht="15.75" customHeight="1" x14ac:dyDescent="0.2">
      <c r="C403" s="186"/>
    </row>
    <row r="404" spans="3:3" ht="15.75" customHeight="1" x14ac:dyDescent="0.2">
      <c r="C404" s="186"/>
    </row>
    <row r="405" spans="3:3" ht="15.75" customHeight="1" x14ac:dyDescent="0.2">
      <c r="C405" s="186"/>
    </row>
    <row r="406" spans="3:3" ht="15.75" customHeight="1" x14ac:dyDescent="0.2">
      <c r="C406" s="186"/>
    </row>
    <row r="407" spans="3:3" ht="15.75" customHeight="1" x14ac:dyDescent="0.2">
      <c r="C407" s="186"/>
    </row>
    <row r="408" spans="3:3" ht="15.75" customHeight="1" x14ac:dyDescent="0.2">
      <c r="C408" s="186"/>
    </row>
    <row r="409" spans="3:3" ht="15.75" customHeight="1" x14ac:dyDescent="0.2">
      <c r="C409" s="186"/>
    </row>
    <row r="410" spans="3:3" ht="15.75" customHeight="1" x14ac:dyDescent="0.2">
      <c r="C410" s="186"/>
    </row>
    <row r="411" spans="3:3" ht="15.75" customHeight="1" x14ac:dyDescent="0.2">
      <c r="C411" s="186"/>
    </row>
    <row r="412" spans="3:3" ht="15.75" customHeight="1" x14ac:dyDescent="0.2">
      <c r="C412" s="186"/>
    </row>
    <row r="413" spans="3:3" ht="15.75" customHeight="1" x14ac:dyDescent="0.2">
      <c r="C413" s="186"/>
    </row>
    <row r="414" spans="3:3" ht="15.75" customHeight="1" x14ac:dyDescent="0.2">
      <c r="C414" s="186"/>
    </row>
    <row r="415" spans="3:3" ht="15.75" customHeight="1" x14ac:dyDescent="0.2">
      <c r="C415" s="186"/>
    </row>
    <row r="416" spans="3:3" ht="15.75" customHeight="1" x14ac:dyDescent="0.2">
      <c r="C416" s="186"/>
    </row>
    <row r="417" spans="3:3" ht="15.75" customHeight="1" x14ac:dyDescent="0.2">
      <c r="C417" s="186"/>
    </row>
    <row r="418" spans="3:3" ht="15.75" customHeight="1" x14ac:dyDescent="0.2">
      <c r="C418" s="186"/>
    </row>
    <row r="419" spans="3:3" ht="15.75" customHeight="1" x14ac:dyDescent="0.2">
      <c r="C419" s="186"/>
    </row>
    <row r="420" spans="3:3" ht="15.75" customHeight="1" x14ac:dyDescent="0.2">
      <c r="C420" s="186"/>
    </row>
    <row r="421" spans="3:3" ht="15.75" customHeight="1" x14ac:dyDescent="0.2">
      <c r="C421" s="186"/>
    </row>
    <row r="422" spans="3:3" ht="15.75" customHeight="1" x14ac:dyDescent="0.2">
      <c r="C422" s="186"/>
    </row>
    <row r="423" spans="3:3" ht="15.75" customHeight="1" x14ac:dyDescent="0.2">
      <c r="C423" s="186"/>
    </row>
    <row r="424" spans="3:3" ht="15.75" customHeight="1" x14ac:dyDescent="0.2">
      <c r="C424" s="186"/>
    </row>
    <row r="425" spans="3:3" ht="15.75" customHeight="1" x14ac:dyDescent="0.2">
      <c r="C425" s="186"/>
    </row>
    <row r="426" spans="3:3" ht="15.75" customHeight="1" x14ac:dyDescent="0.2">
      <c r="C426" s="186"/>
    </row>
    <row r="427" spans="3:3" ht="15.75" customHeight="1" x14ac:dyDescent="0.2">
      <c r="C427" s="186"/>
    </row>
    <row r="428" spans="3:3" ht="15.75" customHeight="1" x14ac:dyDescent="0.2">
      <c r="C428" s="186"/>
    </row>
    <row r="429" spans="3:3" ht="15.75" customHeight="1" x14ac:dyDescent="0.2">
      <c r="C429" s="186"/>
    </row>
    <row r="430" spans="3:3" ht="15.75" customHeight="1" x14ac:dyDescent="0.2">
      <c r="C430" s="186"/>
    </row>
    <row r="431" spans="3:3" ht="15.75" customHeight="1" x14ac:dyDescent="0.2">
      <c r="C431" s="186"/>
    </row>
    <row r="432" spans="3:3" ht="15.75" customHeight="1" x14ac:dyDescent="0.2">
      <c r="C432" s="186"/>
    </row>
    <row r="433" spans="3:3" ht="15.75" customHeight="1" x14ac:dyDescent="0.2">
      <c r="C433" s="186"/>
    </row>
    <row r="434" spans="3:3" ht="15.75" customHeight="1" x14ac:dyDescent="0.2">
      <c r="C434" s="186"/>
    </row>
    <row r="435" spans="3:3" ht="15.75" customHeight="1" x14ac:dyDescent="0.2">
      <c r="C435" s="186"/>
    </row>
    <row r="436" spans="3:3" ht="15.75" customHeight="1" x14ac:dyDescent="0.2">
      <c r="C436" s="186"/>
    </row>
    <row r="437" spans="3:3" ht="15.75" customHeight="1" x14ac:dyDescent="0.2">
      <c r="C437" s="186"/>
    </row>
    <row r="438" spans="3:3" ht="15.75" customHeight="1" x14ac:dyDescent="0.2">
      <c r="C438" s="186"/>
    </row>
    <row r="439" spans="3:3" ht="15.75" customHeight="1" x14ac:dyDescent="0.2">
      <c r="C439" s="186"/>
    </row>
    <row r="440" spans="3:3" ht="15.75" customHeight="1" x14ac:dyDescent="0.2">
      <c r="C440" s="186"/>
    </row>
    <row r="441" spans="3:3" ht="15.75" customHeight="1" x14ac:dyDescent="0.2">
      <c r="C441" s="186"/>
    </row>
    <row r="442" spans="3:3" ht="15.75" customHeight="1" x14ac:dyDescent="0.2">
      <c r="C442" s="186"/>
    </row>
    <row r="443" spans="3:3" ht="15.75" customHeight="1" x14ac:dyDescent="0.2">
      <c r="C443" s="186"/>
    </row>
    <row r="444" spans="3:3" ht="15.75" customHeight="1" x14ac:dyDescent="0.2">
      <c r="C444" s="186"/>
    </row>
    <row r="445" spans="3:3" ht="15.75" customHeight="1" x14ac:dyDescent="0.2">
      <c r="C445" s="186"/>
    </row>
    <row r="446" spans="3:3" ht="15.75" customHeight="1" x14ac:dyDescent="0.2">
      <c r="C446" s="186"/>
    </row>
    <row r="447" spans="3:3" ht="15.75" customHeight="1" x14ac:dyDescent="0.2">
      <c r="C447" s="186"/>
    </row>
    <row r="448" spans="3:3" ht="15.75" customHeight="1" x14ac:dyDescent="0.2">
      <c r="C448" s="186"/>
    </row>
    <row r="449" spans="3:3" ht="15.75" customHeight="1" x14ac:dyDescent="0.2">
      <c r="C449" s="186"/>
    </row>
    <row r="450" spans="3:3" ht="15.75" customHeight="1" x14ac:dyDescent="0.2">
      <c r="C450" s="186"/>
    </row>
    <row r="451" spans="3:3" ht="15.75" customHeight="1" x14ac:dyDescent="0.2">
      <c r="C451" s="186"/>
    </row>
    <row r="452" spans="3:3" ht="15.75" customHeight="1" x14ac:dyDescent="0.2">
      <c r="C452" s="186"/>
    </row>
    <row r="453" spans="3:3" ht="15.75" customHeight="1" x14ac:dyDescent="0.2">
      <c r="C453" s="186"/>
    </row>
    <row r="454" spans="3:3" ht="15.75" customHeight="1" x14ac:dyDescent="0.2">
      <c r="C454" s="186"/>
    </row>
    <row r="455" spans="3:3" ht="15.75" customHeight="1" x14ac:dyDescent="0.2">
      <c r="C455" s="186"/>
    </row>
    <row r="456" spans="3:3" ht="15.75" customHeight="1" x14ac:dyDescent="0.2">
      <c r="C456" s="186"/>
    </row>
    <row r="457" spans="3:3" ht="15.75" customHeight="1" x14ac:dyDescent="0.2">
      <c r="C457" s="186"/>
    </row>
    <row r="458" spans="3:3" ht="15.75" customHeight="1" x14ac:dyDescent="0.2">
      <c r="C458" s="186"/>
    </row>
    <row r="459" spans="3:3" ht="15.75" customHeight="1" x14ac:dyDescent="0.2">
      <c r="C459" s="186"/>
    </row>
    <row r="460" spans="3:3" ht="15.75" customHeight="1" x14ac:dyDescent="0.2">
      <c r="C460" s="186"/>
    </row>
    <row r="461" spans="3:3" ht="15.75" customHeight="1" x14ac:dyDescent="0.2">
      <c r="C461" s="186"/>
    </row>
    <row r="462" spans="3:3" ht="15.75" customHeight="1" x14ac:dyDescent="0.2">
      <c r="C462" s="186"/>
    </row>
    <row r="463" spans="3:3" ht="15.75" customHeight="1" x14ac:dyDescent="0.2">
      <c r="C463" s="186"/>
    </row>
    <row r="464" spans="3:3" ht="15.75" customHeight="1" x14ac:dyDescent="0.2">
      <c r="C464" s="186"/>
    </row>
    <row r="465" spans="3:3" ht="15.75" customHeight="1" x14ac:dyDescent="0.2">
      <c r="C465" s="186"/>
    </row>
    <row r="466" spans="3:3" ht="15.75" customHeight="1" x14ac:dyDescent="0.2">
      <c r="C466" s="186"/>
    </row>
    <row r="467" spans="3:3" ht="15.75" customHeight="1" x14ac:dyDescent="0.2">
      <c r="C467" s="186"/>
    </row>
    <row r="468" spans="3:3" ht="15.75" customHeight="1" x14ac:dyDescent="0.2">
      <c r="C468" s="186"/>
    </row>
    <row r="469" spans="3:3" ht="15.75" customHeight="1" x14ac:dyDescent="0.2">
      <c r="C469" s="186"/>
    </row>
    <row r="470" spans="3:3" ht="15.75" customHeight="1" x14ac:dyDescent="0.2">
      <c r="C470" s="186"/>
    </row>
    <row r="471" spans="3:3" ht="15.75" customHeight="1" x14ac:dyDescent="0.2">
      <c r="C471" s="186"/>
    </row>
    <row r="472" spans="3:3" ht="15.75" customHeight="1" x14ac:dyDescent="0.2">
      <c r="C472" s="186"/>
    </row>
    <row r="473" spans="3:3" ht="15.75" customHeight="1" x14ac:dyDescent="0.2">
      <c r="C473" s="186"/>
    </row>
    <row r="474" spans="3:3" ht="15.75" customHeight="1" x14ac:dyDescent="0.2">
      <c r="C474" s="186"/>
    </row>
    <row r="475" spans="3:3" ht="15.75" customHeight="1" x14ac:dyDescent="0.2">
      <c r="C475" s="186"/>
    </row>
    <row r="476" spans="3:3" ht="15.75" customHeight="1" x14ac:dyDescent="0.2">
      <c r="C476" s="186"/>
    </row>
    <row r="477" spans="3:3" ht="15.75" customHeight="1" x14ac:dyDescent="0.2">
      <c r="C477" s="186"/>
    </row>
    <row r="478" spans="3:3" ht="15.75" customHeight="1" x14ac:dyDescent="0.2">
      <c r="C478" s="186"/>
    </row>
    <row r="479" spans="3:3" ht="15.75" customHeight="1" x14ac:dyDescent="0.2">
      <c r="C479" s="186"/>
    </row>
    <row r="480" spans="3:3" ht="15.75" customHeight="1" x14ac:dyDescent="0.2">
      <c r="C480" s="186"/>
    </row>
    <row r="481" spans="3:3" ht="15.75" customHeight="1" x14ac:dyDescent="0.2">
      <c r="C481" s="186"/>
    </row>
    <row r="482" spans="3:3" ht="15.75" customHeight="1" x14ac:dyDescent="0.2">
      <c r="C482" s="186"/>
    </row>
    <row r="483" spans="3:3" ht="15.75" customHeight="1" x14ac:dyDescent="0.2">
      <c r="C483" s="186"/>
    </row>
    <row r="484" spans="3:3" ht="15.75" customHeight="1" x14ac:dyDescent="0.2">
      <c r="C484" s="186"/>
    </row>
    <row r="485" spans="3:3" ht="15.75" customHeight="1" x14ac:dyDescent="0.2">
      <c r="C485" s="186"/>
    </row>
    <row r="486" spans="3:3" ht="15.75" customHeight="1" x14ac:dyDescent="0.2">
      <c r="C486" s="186"/>
    </row>
    <row r="487" spans="3:3" ht="15.75" customHeight="1" x14ac:dyDescent="0.2">
      <c r="C487" s="186"/>
    </row>
    <row r="488" spans="3:3" ht="15.75" customHeight="1" x14ac:dyDescent="0.2">
      <c r="C488" s="186"/>
    </row>
    <row r="489" spans="3:3" ht="15.75" customHeight="1" x14ac:dyDescent="0.2">
      <c r="C489" s="186"/>
    </row>
    <row r="490" spans="3:3" ht="15.75" customHeight="1" x14ac:dyDescent="0.2">
      <c r="C490" s="186"/>
    </row>
    <row r="491" spans="3:3" ht="15.75" customHeight="1" x14ac:dyDescent="0.2">
      <c r="C491" s="186"/>
    </row>
    <row r="492" spans="3:3" ht="15.75" customHeight="1" x14ac:dyDescent="0.2">
      <c r="C492" s="186"/>
    </row>
    <row r="493" spans="3:3" ht="15.75" customHeight="1" x14ac:dyDescent="0.2">
      <c r="C493" s="186"/>
    </row>
    <row r="494" spans="3:3" ht="15.75" customHeight="1" x14ac:dyDescent="0.2">
      <c r="C494" s="186"/>
    </row>
    <row r="495" spans="3:3" ht="15.75" customHeight="1" x14ac:dyDescent="0.2">
      <c r="C495" s="186"/>
    </row>
    <row r="496" spans="3:3" ht="15.75" customHeight="1" x14ac:dyDescent="0.2">
      <c r="C496" s="186"/>
    </row>
    <row r="497" spans="3:3" ht="15.75" customHeight="1" x14ac:dyDescent="0.2">
      <c r="C497" s="186"/>
    </row>
    <row r="498" spans="3:3" ht="15.75" customHeight="1" x14ac:dyDescent="0.2">
      <c r="C498" s="186"/>
    </row>
    <row r="499" spans="3:3" ht="15.75" customHeight="1" x14ac:dyDescent="0.2">
      <c r="C499" s="186"/>
    </row>
    <row r="500" spans="3:3" ht="15.75" customHeight="1" x14ac:dyDescent="0.2">
      <c r="C500" s="186"/>
    </row>
    <row r="501" spans="3:3" ht="15.75" customHeight="1" x14ac:dyDescent="0.2">
      <c r="C501" s="186"/>
    </row>
    <row r="502" spans="3:3" ht="15.75" customHeight="1" x14ac:dyDescent="0.2">
      <c r="C502" s="186"/>
    </row>
    <row r="503" spans="3:3" ht="15.75" customHeight="1" x14ac:dyDescent="0.2">
      <c r="C503" s="186"/>
    </row>
    <row r="504" spans="3:3" ht="15.75" customHeight="1" x14ac:dyDescent="0.2">
      <c r="C504" s="186"/>
    </row>
    <row r="505" spans="3:3" ht="15.75" customHeight="1" x14ac:dyDescent="0.2">
      <c r="C505" s="186"/>
    </row>
    <row r="506" spans="3:3" ht="15.75" customHeight="1" x14ac:dyDescent="0.2">
      <c r="C506" s="186"/>
    </row>
    <row r="507" spans="3:3" ht="15.75" customHeight="1" x14ac:dyDescent="0.2">
      <c r="C507" s="186"/>
    </row>
    <row r="508" spans="3:3" ht="15.75" customHeight="1" x14ac:dyDescent="0.2">
      <c r="C508" s="186"/>
    </row>
    <row r="509" spans="3:3" ht="15.75" customHeight="1" x14ac:dyDescent="0.2">
      <c r="C509" s="186"/>
    </row>
    <row r="510" spans="3:3" ht="15.75" customHeight="1" x14ac:dyDescent="0.2">
      <c r="C510" s="186"/>
    </row>
    <row r="511" spans="3:3" ht="15.75" customHeight="1" x14ac:dyDescent="0.2">
      <c r="C511" s="186"/>
    </row>
    <row r="512" spans="3:3" ht="15.75" customHeight="1" x14ac:dyDescent="0.2">
      <c r="C512" s="186"/>
    </row>
    <row r="513" spans="3:3" ht="15.75" customHeight="1" x14ac:dyDescent="0.2">
      <c r="C513" s="186"/>
    </row>
    <row r="514" spans="3:3" ht="15.75" customHeight="1" x14ac:dyDescent="0.2">
      <c r="C514" s="186"/>
    </row>
    <row r="515" spans="3:3" ht="15.75" customHeight="1" x14ac:dyDescent="0.2">
      <c r="C515" s="186"/>
    </row>
    <row r="516" spans="3:3" ht="15.75" customHeight="1" x14ac:dyDescent="0.2">
      <c r="C516" s="186"/>
    </row>
    <row r="517" spans="3:3" ht="15.75" customHeight="1" x14ac:dyDescent="0.2">
      <c r="C517" s="186"/>
    </row>
    <row r="518" spans="3:3" ht="15.75" customHeight="1" x14ac:dyDescent="0.2">
      <c r="C518" s="186"/>
    </row>
    <row r="519" spans="3:3" ht="15.75" customHeight="1" x14ac:dyDescent="0.2">
      <c r="C519" s="186"/>
    </row>
    <row r="520" spans="3:3" ht="15.75" customHeight="1" x14ac:dyDescent="0.2">
      <c r="C520" s="186"/>
    </row>
    <row r="521" spans="3:3" ht="15.75" customHeight="1" x14ac:dyDescent="0.2">
      <c r="C521" s="186"/>
    </row>
    <row r="522" spans="3:3" ht="15.75" customHeight="1" x14ac:dyDescent="0.2">
      <c r="C522" s="186"/>
    </row>
    <row r="523" spans="3:3" ht="15.75" customHeight="1" x14ac:dyDescent="0.2">
      <c r="C523" s="186"/>
    </row>
    <row r="524" spans="3:3" ht="15.75" customHeight="1" x14ac:dyDescent="0.2">
      <c r="C524" s="186"/>
    </row>
    <row r="525" spans="3:3" ht="15.75" customHeight="1" x14ac:dyDescent="0.2">
      <c r="C525" s="186"/>
    </row>
    <row r="526" spans="3:3" ht="15.75" customHeight="1" x14ac:dyDescent="0.2">
      <c r="C526" s="186"/>
    </row>
    <row r="527" spans="3:3" ht="15.75" customHeight="1" x14ac:dyDescent="0.2">
      <c r="C527" s="186"/>
    </row>
    <row r="528" spans="3:3" ht="15.75" customHeight="1" x14ac:dyDescent="0.2">
      <c r="C528" s="186"/>
    </row>
    <row r="529" spans="3:3" ht="15.75" customHeight="1" x14ac:dyDescent="0.2">
      <c r="C529" s="186"/>
    </row>
    <row r="530" spans="3:3" ht="15.75" customHeight="1" x14ac:dyDescent="0.2">
      <c r="C530" s="186"/>
    </row>
    <row r="531" spans="3:3" ht="15.75" customHeight="1" x14ac:dyDescent="0.2">
      <c r="C531" s="186"/>
    </row>
    <row r="532" spans="3:3" ht="15.75" customHeight="1" x14ac:dyDescent="0.2">
      <c r="C532" s="186"/>
    </row>
    <row r="533" spans="3:3" ht="15.75" customHeight="1" x14ac:dyDescent="0.2">
      <c r="C533" s="186"/>
    </row>
    <row r="534" spans="3:3" ht="15.75" customHeight="1" x14ac:dyDescent="0.2">
      <c r="C534" s="186"/>
    </row>
    <row r="535" spans="3:3" ht="15.75" customHeight="1" x14ac:dyDescent="0.2">
      <c r="C535" s="186"/>
    </row>
    <row r="536" spans="3:3" ht="15.75" customHeight="1" x14ac:dyDescent="0.2">
      <c r="C536" s="186"/>
    </row>
    <row r="537" spans="3:3" ht="15.75" customHeight="1" x14ac:dyDescent="0.2">
      <c r="C537" s="186"/>
    </row>
    <row r="538" spans="3:3" ht="15.75" customHeight="1" x14ac:dyDescent="0.2">
      <c r="C538" s="186"/>
    </row>
    <row r="539" spans="3:3" ht="15.75" customHeight="1" x14ac:dyDescent="0.2">
      <c r="C539" s="186"/>
    </row>
    <row r="540" spans="3:3" ht="15.75" customHeight="1" x14ac:dyDescent="0.2">
      <c r="C540" s="186"/>
    </row>
    <row r="541" spans="3:3" ht="15.75" customHeight="1" x14ac:dyDescent="0.2">
      <c r="C541" s="186"/>
    </row>
    <row r="542" spans="3:3" ht="15.75" customHeight="1" x14ac:dyDescent="0.2">
      <c r="C542" s="186"/>
    </row>
    <row r="543" spans="3:3" ht="15.75" customHeight="1" x14ac:dyDescent="0.2">
      <c r="C543" s="186"/>
    </row>
    <row r="544" spans="3:3" ht="15.75" customHeight="1" x14ac:dyDescent="0.2">
      <c r="C544" s="186"/>
    </row>
    <row r="545" spans="3:3" ht="15.75" customHeight="1" x14ac:dyDescent="0.2">
      <c r="C545" s="186"/>
    </row>
    <row r="546" spans="3:3" ht="15.75" customHeight="1" x14ac:dyDescent="0.2">
      <c r="C546" s="186"/>
    </row>
    <row r="547" spans="3:3" ht="15.75" customHeight="1" x14ac:dyDescent="0.2">
      <c r="C547" s="186"/>
    </row>
    <row r="548" spans="3:3" ht="15.75" customHeight="1" x14ac:dyDescent="0.2">
      <c r="C548" s="186"/>
    </row>
    <row r="549" spans="3:3" ht="15.75" customHeight="1" x14ac:dyDescent="0.2">
      <c r="C549" s="186"/>
    </row>
    <row r="550" spans="3:3" ht="15.75" customHeight="1" x14ac:dyDescent="0.2">
      <c r="C550" s="186"/>
    </row>
    <row r="551" spans="3:3" ht="15.75" customHeight="1" x14ac:dyDescent="0.2">
      <c r="C551" s="186"/>
    </row>
    <row r="552" spans="3:3" ht="15.75" customHeight="1" x14ac:dyDescent="0.2">
      <c r="C552" s="186"/>
    </row>
    <row r="553" spans="3:3" ht="15.75" customHeight="1" x14ac:dyDescent="0.2">
      <c r="C553" s="186"/>
    </row>
    <row r="554" spans="3:3" ht="15.75" customHeight="1" x14ac:dyDescent="0.2">
      <c r="C554" s="186"/>
    </row>
    <row r="555" spans="3:3" ht="15.75" customHeight="1" x14ac:dyDescent="0.2">
      <c r="C555" s="186"/>
    </row>
    <row r="556" spans="3:3" ht="15.75" customHeight="1" x14ac:dyDescent="0.2">
      <c r="C556" s="186"/>
    </row>
    <row r="557" spans="3:3" ht="15.75" customHeight="1" x14ac:dyDescent="0.2">
      <c r="C557" s="186"/>
    </row>
    <row r="558" spans="3:3" ht="15.75" customHeight="1" x14ac:dyDescent="0.2">
      <c r="C558" s="186"/>
    </row>
    <row r="559" spans="3:3" ht="15.75" customHeight="1" x14ac:dyDescent="0.2">
      <c r="C559" s="186"/>
    </row>
    <row r="560" spans="3:3" ht="15.75" customHeight="1" x14ac:dyDescent="0.2">
      <c r="C560" s="186"/>
    </row>
    <row r="561" spans="3:3" ht="15.75" customHeight="1" x14ac:dyDescent="0.2">
      <c r="C561" s="186"/>
    </row>
    <row r="562" spans="3:3" ht="15.75" customHeight="1" x14ac:dyDescent="0.2">
      <c r="C562" s="186"/>
    </row>
    <row r="563" spans="3:3" ht="15.75" customHeight="1" x14ac:dyDescent="0.2">
      <c r="C563" s="186"/>
    </row>
    <row r="564" spans="3:3" ht="15.75" customHeight="1" x14ac:dyDescent="0.2">
      <c r="C564" s="186"/>
    </row>
    <row r="565" spans="3:3" ht="15.75" customHeight="1" x14ac:dyDescent="0.2">
      <c r="C565" s="186"/>
    </row>
    <row r="566" spans="3:3" ht="15.75" customHeight="1" x14ac:dyDescent="0.2">
      <c r="C566" s="186"/>
    </row>
    <row r="567" spans="3:3" ht="15.75" customHeight="1" x14ac:dyDescent="0.2">
      <c r="C567" s="186"/>
    </row>
    <row r="568" spans="3:3" ht="15.75" customHeight="1" x14ac:dyDescent="0.2">
      <c r="C568" s="186"/>
    </row>
    <row r="569" spans="3:3" ht="15.75" customHeight="1" x14ac:dyDescent="0.2">
      <c r="C569" s="186"/>
    </row>
    <row r="570" spans="3:3" ht="15.75" customHeight="1" x14ac:dyDescent="0.2">
      <c r="C570" s="186"/>
    </row>
    <row r="571" spans="3:3" ht="15.75" customHeight="1" x14ac:dyDescent="0.2">
      <c r="C571" s="186"/>
    </row>
    <row r="572" spans="3:3" ht="15.75" customHeight="1" x14ac:dyDescent="0.2">
      <c r="C572" s="186"/>
    </row>
    <row r="573" spans="3:3" ht="15.75" customHeight="1" x14ac:dyDescent="0.2">
      <c r="C573" s="186"/>
    </row>
    <row r="574" spans="3:3" ht="15.75" customHeight="1" x14ac:dyDescent="0.2">
      <c r="C574" s="186"/>
    </row>
    <row r="575" spans="3:3" ht="15.75" customHeight="1" x14ac:dyDescent="0.2">
      <c r="C575" s="186"/>
    </row>
    <row r="576" spans="3:3" ht="15.75" customHeight="1" x14ac:dyDescent="0.2">
      <c r="C576" s="186"/>
    </row>
    <row r="577" spans="3:3" ht="15.75" customHeight="1" x14ac:dyDescent="0.2">
      <c r="C577" s="186"/>
    </row>
    <row r="578" spans="3:3" ht="15.75" customHeight="1" x14ac:dyDescent="0.2">
      <c r="C578" s="186"/>
    </row>
    <row r="579" spans="3:3" ht="15.75" customHeight="1" x14ac:dyDescent="0.2">
      <c r="C579" s="186"/>
    </row>
    <row r="580" spans="3:3" ht="15.75" customHeight="1" x14ac:dyDescent="0.2">
      <c r="C580" s="186"/>
    </row>
    <row r="581" spans="3:3" ht="15.75" customHeight="1" x14ac:dyDescent="0.2">
      <c r="C581" s="186"/>
    </row>
    <row r="582" spans="3:3" ht="15.75" customHeight="1" x14ac:dyDescent="0.2">
      <c r="C582" s="186"/>
    </row>
    <row r="583" spans="3:3" ht="15.75" customHeight="1" x14ac:dyDescent="0.2">
      <c r="C583" s="186"/>
    </row>
    <row r="584" spans="3:3" ht="15.75" customHeight="1" x14ac:dyDescent="0.2">
      <c r="C584" s="186"/>
    </row>
    <row r="585" spans="3:3" ht="15.75" customHeight="1" x14ac:dyDescent="0.2">
      <c r="C585" s="186"/>
    </row>
    <row r="586" spans="3:3" ht="15.75" customHeight="1" x14ac:dyDescent="0.2">
      <c r="C586" s="186"/>
    </row>
    <row r="587" spans="3:3" ht="15.75" customHeight="1" x14ac:dyDescent="0.2">
      <c r="C587" s="186"/>
    </row>
    <row r="588" spans="3:3" ht="15.75" customHeight="1" x14ac:dyDescent="0.2">
      <c r="C588" s="186"/>
    </row>
    <row r="589" spans="3:3" ht="15.75" customHeight="1" x14ac:dyDescent="0.2">
      <c r="C589" s="186"/>
    </row>
    <row r="590" spans="3:3" ht="15.75" customHeight="1" x14ac:dyDescent="0.2">
      <c r="C590" s="186"/>
    </row>
    <row r="591" spans="3:3" ht="15.75" customHeight="1" x14ac:dyDescent="0.2">
      <c r="C591" s="186"/>
    </row>
    <row r="592" spans="3:3" ht="15.75" customHeight="1" x14ac:dyDescent="0.2">
      <c r="C592" s="186"/>
    </row>
    <row r="593" spans="3:3" ht="15.75" customHeight="1" x14ac:dyDescent="0.2">
      <c r="C593" s="186"/>
    </row>
    <row r="594" spans="3:3" ht="15.75" customHeight="1" x14ac:dyDescent="0.2">
      <c r="C594" s="186"/>
    </row>
    <row r="595" spans="3:3" ht="15.75" customHeight="1" x14ac:dyDescent="0.2">
      <c r="C595" s="186"/>
    </row>
    <row r="596" spans="3:3" ht="15.75" customHeight="1" x14ac:dyDescent="0.2">
      <c r="C596" s="186"/>
    </row>
    <row r="597" spans="3:3" ht="15.75" customHeight="1" x14ac:dyDescent="0.2">
      <c r="C597" s="186"/>
    </row>
    <row r="598" spans="3:3" ht="15.75" customHeight="1" x14ac:dyDescent="0.2">
      <c r="C598" s="186"/>
    </row>
    <row r="599" spans="3:3" ht="15.75" customHeight="1" x14ac:dyDescent="0.2">
      <c r="C599" s="186"/>
    </row>
    <row r="600" spans="3:3" ht="15.75" customHeight="1" x14ac:dyDescent="0.2">
      <c r="C600" s="186"/>
    </row>
    <row r="601" spans="3:3" ht="15.75" customHeight="1" x14ac:dyDescent="0.2">
      <c r="C601" s="186"/>
    </row>
    <row r="602" spans="3:3" ht="15.75" customHeight="1" x14ac:dyDescent="0.2">
      <c r="C602" s="186"/>
    </row>
    <row r="603" spans="3:3" ht="15.75" customHeight="1" x14ac:dyDescent="0.2">
      <c r="C603" s="186"/>
    </row>
    <row r="604" spans="3:3" ht="15.75" customHeight="1" x14ac:dyDescent="0.2">
      <c r="C604" s="186"/>
    </row>
    <row r="605" spans="3:3" ht="15.75" customHeight="1" x14ac:dyDescent="0.2">
      <c r="C605" s="186"/>
    </row>
    <row r="606" spans="3:3" ht="15.75" customHeight="1" x14ac:dyDescent="0.2">
      <c r="C606" s="186"/>
    </row>
    <row r="607" spans="3:3" ht="15.75" customHeight="1" x14ac:dyDescent="0.2">
      <c r="C607" s="186"/>
    </row>
    <row r="608" spans="3:3" ht="15.75" customHeight="1" x14ac:dyDescent="0.2">
      <c r="C608" s="186"/>
    </row>
    <row r="609" spans="3:3" ht="15.75" customHeight="1" x14ac:dyDescent="0.2">
      <c r="C609" s="186"/>
    </row>
    <row r="610" spans="3:3" ht="15.75" customHeight="1" x14ac:dyDescent="0.2">
      <c r="C610" s="186"/>
    </row>
    <row r="611" spans="3:3" ht="15.75" customHeight="1" x14ac:dyDescent="0.2">
      <c r="C611" s="186"/>
    </row>
    <row r="612" spans="3:3" ht="15.75" customHeight="1" x14ac:dyDescent="0.2">
      <c r="C612" s="186"/>
    </row>
    <row r="613" spans="3:3" ht="15.75" customHeight="1" x14ac:dyDescent="0.2">
      <c r="C613" s="186"/>
    </row>
    <row r="614" spans="3:3" ht="15.75" customHeight="1" x14ac:dyDescent="0.2">
      <c r="C614" s="186"/>
    </row>
    <row r="615" spans="3:3" ht="15.75" customHeight="1" x14ac:dyDescent="0.2">
      <c r="C615" s="186"/>
    </row>
    <row r="616" spans="3:3" ht="15.75" customHeight="1" x14ac:dyDescent="0.2">
      <c r="C616" s="186"/>
    </row>
    <row r="617" spans="3:3" ht="15.75" customHeight="1" x14ac:dyDescent="0.2">
      <c r="C617" s="186"/>
    </row>
    <row r="618" spans="3:3" ht="15.75" customHeight="1" x14ac:dyDescent="0.2">
      <c r="C618" s="186"/>
    </row>
    <row r="619" spans="3:3" ht="15.75" customHeight="1" x14ac:dyDescent="0.2">
      <c r="C619" s="186"/>
    </row>
    <row r="620" spans="3:3" ht="15.75" customHeight="1" x14ac:dyDescent="0.2">
      <c r="C620" s="186"/>
    </row>
    <row r="621" spans="3:3" ht="15.75" customHeight="1" x14ac:dyDescent="0.2">
      <c r="C621" s="186"/>
    </row>
    <row r="622" spans="3:3" ht="15.75" customHeight="1" x14ac:dyDescent="0.2">
      <c r="C622" s="186"/>
    </row>
    <row r="623" spans="3:3" ht="15.75" customHeight="1" x14ac:dyDescent="0.2">
      <c r="C623" s="186"/>
    </row>
    <row r="624" spans="3:3" ht="15.75" customHeight="1" x14ac:dyDescent="0.2">
      <c r="C624" s="186"/>
    </row>
    <row r="625" spans="3:3" ht="15.75" customHeight="1" x14ac:dyDescent="0.2">
      <c r="C625" s="186"/>
    </row>
    <row r="626" spans="3:3" ht="15.75" customHeight="1" x14ac:dyDescent="0.2">
      <c r="C626" s="186"/>
    </row>
    <row r="627" spans="3:3" ht="15.75" customHeight="1" x14ac:dyDescent="0.2">
      <c r="C627" s="186"/>
    </row>
    <row r="628" spans="3:3" ht="15.75" customHeight="1" x14ac:dyDescent="0.2">
      <c r="C628" s="186"/>
    </row>
    <row r="629" spans="3:3" ht="15.75" customHeight="1" x14ac:dyDescent="0.2">
      <c r="C629" s="186"/>
    </row>
    <row r="630" spans="3:3" ht="15.75" customHeight="1" x14ac:dyDescent="0.2">
      <c r="C630" s="186"/>
    </row>
    <row r="631" spans="3:3" ht="15.75" customHeight="1" x14ac:dyDescent="0.2">
      <c r="C631" s="186"/>
    </row>
    <row r="632" spans="3:3" ht="15.75" customHeight="1" x14ac:dyDescent="0.2">
      <c r="C632" s="186"/>
    </row>
    <row r="633" spans="3:3" ht="15.75" customHeight="1" x14ac:dyDescent="0.2">
      <c r="C633" s="186"/>
    </row>
    <row r="634" spans="3:3" ht="15.75" customHeight="1" x14ac:dyDescent="0.2">
      <c r="C634" s="186"/>
    </row>
    <row r="635" spans="3:3" ht="15.75" customHeight="1" x14ac:dyDescent="0.2">
      <c r="C635" s="186"/>
    </row>
    <row r="636" spans="3:3" ht="15.75" customHeight="1" x14ac:dyDescent="0.2">
      <c r="C636" s="186"/>
    </row>
    <row r="637" spans="3:3" ht="15.75" customHeight="1" x14ac:dyDescent="0.2">
      <c r="C637" s="186"/>
    </row>
    <row r="638" spans="3:3" ht="15.75" customHeight="1" x14ac:dyDescent="0.2">
      <c r="C638" s="186"/>
    </row>
    <row r="639" spans="3:3" ht="15.75" customHeight="1" x14ac:dyDescent="0.2">
      <c r="C639" s="186"/>
    </row>
    <row r="640" spans="3:3" ht="15.75" customHeight="1" x14ac:dyDescent="0.2">
      <c r="C640" s="186"/>
    </row>
    <row r="641" spans="3:3" ht="15.75" customHeight="1" x14ac:dyDescent="0.2">
      <c r="C641" s="186"/>
    </row>
    <row r="642" spans="3:3" ht="15.75" customHeight="1" x14ac:dyDescent="0.2">
      <c r="C642" s="186"/>
    </row>
    <row r="643" spans="3:3" ht="15.75" customHeight="1" x14ac:dyDescent="0.2">
      <c r="C643" s="186"/>
    </row>
    <row r="644" spans="3:3" ht="15.75" customHeight="1" x14ac:dyDescent="0.2">
      <c r="C644" s="186"/>
    </row>
    <row r="645" spans="3:3" ht="15.75" customHeight="1" x14ac:dyDescent="0.2">
      <c r="C645" s="186"/>
    </row>
    <row r="646" spans="3:3" ht="15.75" customHeight="1" x14ac:dyDescent="0.2">
      <c r="C646" s="186"/>
    </row>
    <row r="647" spans="3:3" ht="15.75" customHeight="1" x14ac:dyDescent="0.2">
      <c r="C647" s="186"/>
    </row>
    <row r="648" spans="3:3" ht="15.75" customHeight="1" x14ac:dyDescent="0.2">
      <c r="C648" s="186"/>
    </row>
    <row r="649" spans="3:3" ht="15.75" customHeight="1" x14ac:dyDescent="0.2">
      <c r="C649" s="186"/>
    </row>
    <row r="650" spans="3:3" ht="15.75" customHeight="1" x14ac:dyDescent="0.2">
      <c r="C650" s="186"/>
    </row>
    <row r="651" spans="3:3" ht="15.75" customHeight="1" x14ac:dyDescent="0.2">
      <c r="C651" s="186"/>
    </row>
    <row r="652" spans="3:3" ht="15.75" customHeight="1" x14ac:dyDescent="0.2">
      <c r="C652" s="186"/>
    </row>
    <row r="653" spans="3:3" ht="15.75" customHeight="1" x14ac:dyDescent="0.2">
      <c r="C653" s="186"/>
    </row>
    <row r="654" spans="3:3" ht="15.75" customHeight="1" x14ac:dyDescent="0.2">
      <c r="C654" s="186"/>
    </row>
    <row r="655" spans="3:3" ht="15.75" customHeight="1" x14ac:dyDescent="0.2">
      <c r="C655" s="186"/>
    </row>
    <row r="656" spans="3:3" ht="15.75" customHeight="1" x14ac:dyDescent="0.2">
      <c r="C656" s="186"/>
    </row>
    <row r="657" spans="3:3" ht="15.75" customHeight="1" x14ac:dyDescent="0.2">
      <c r="C657" s="186"/>
    </row>
    <row r="658" spans="3:3" ht="15.75" customHeight="1" x14ac:dyDescent="0.2">
      <c r="C658" s="186"/>
    </row>
    <row r="659" spans="3:3" ht="15.75" customHeight="1" x14ac:dyDescent="0.2">
      <c r="C659" s="186"/>
    </row>
    <row r="660" spans="3:3" ht="15.75" customHeight="1" x14ac:dyDescent="0.2">
      <c r="C660" s="186"/>
    </row>
    <row r="661" spans="3:3" ht="15.75" customHeight="1" x14ac:dyDescent="0.2">
      <c r="C661" s="186"/>
    </row>
    <row r="662" spans="3:3" ht="15.75" customHeight="1" x14ac:dyDescent="0.2">
      <c r="C662" s="186"/>
    </row>
    <row r="663" spans="3:3" ht="15.75" customHeight="1" x14ac:dyDescent="0.2">
      <c r="C663" s="186"/>
    </row>
    <row r="664" spans="3:3" ht="15.75" customHeight="1" x14ac:dyDescent="0.2">
      <c r="C664" s="186"/>
    </row>
    <row r="665" spans="3:3" ht="15.75" customHeight="1" x14ac:dyDescent="0.2">
      <c r="C665" s="186"/>
    </row>
    <row r="666" spans="3:3" ht="15.75" customHeight="1" x14ac:dyDescent="0.2">
      <c r="C666" s="186"/>
    </row>
    <row r="667" spans="3:3" ht="15.75" customHeight="1" x14ac:dyDescent="0.2">
      <c r="C667" s="186"/>
    </row>
    <row r="668" spans="3:3" ht="15.75" customHeight="1" x14ac:dyDescent="0.2">
      <c r="C668" s="186"/>
    </row>
    <row r="669" spans="3:3" ht="15.75" customHeight="1" x14ac:dyDescent="0.2">
      <c r="C669" s="186"/>
    </row>
    <row r="670" spans="3:3" ht="15.75" customHeight="1" x14ac:dyDescent="0.2">
      <c r="C670" s="186"/>
    </row>
    <row r="671" spans="3:3" ht="15.75" customHeight="1" x14ac:dyDescent="0.2">
      <c r="C671" s="186"/>
    </row>
    <row r="672" spans="3:3" ht="15.75" customHeight="1" x14ac:dyDescent="0.2">
      <c r="C672" s="186"/>
    </row>
    <row r="673" spans="3:3" ht="15.75" customHeight="1" x14ac:dyDescent="0.2">
      <c r="C673" s="186"/>
    </row>
    <row r="674" spans="3:3" ht="15.75" customHeight="1" x14ac:dyDescent="0.2">
      <c r="C674" s="186"/>
    </row>
    <row r="675" spans="3:3" ht="15.75" customHeight="1" x14ac:dyDescent="0.2">
      <c r="C675" s="186"/>
    </row>
    <row r="676" spans="3:3" ht="15.75" customHeight="1" x14ac:dyDescent="0.2">
      <c r="C676" s="186"/>
    </row>
    <row r="677" spans="3:3" ht="15.75" customHeight="1" x14ac:dyDescent="0.2">
      <c r="C677" s="186"/>
    </row>
    <row r="678" spans="3:3" ht="15.75" customHeight="1" x14ac:dyDescent="0.2">
      <c r="C678" s="186"/>
    </row>
    <row r="679" spans="3:3" ht="15.75" customHeight="1" x14ac:dyDescent="0.2">
      <c r="C679" s="186"/>
    </row>
    <row r="680" spans="3:3" ht="15.75" customHeight="1" x14ac:dyDescent="0.2">
      <c r="C680" s="186"/>
    </row>
    <row r="681" spans="3:3" ht="15.75" customHeight="1" x14ac:dyDescent="0.2">
      <c r="C681" s="186"/>
    </row>
    <row r="682" spans="3:3" ht="15.75" customHeight="1" x14ac:dyDescent="0.2">
      <c r="C682" s="186"/>
    </row>
    <row r="683" spans="3:3" ht="15.75" customHeight="1" x14ac:dyDescent="0.2">
      <c r="C683" s="186"/>
    </row>
    <row r="684" spans="3:3" ht="15.75" customHeight="1" x14ac:dyDescent="0.2">
      <c r="C684" s="186"/>
    </row>
    <row r="685" spans="3:3" ht="15.75" customHeight="1" x14ac:dyDescent="0.2">
      <c r="C685" s="186"/>
    </row>
    <row r="686" spans="3:3" ht="15.75" customHeight="1" x14ac:dyDescent="0.2">
      <c r="C686" s="186"/>
    </row>
    <row r="687" spans="3:3" ht="15.75" customHeight="1" x14ac:dyDescent="0.2">
      <c r="C687" s="186"/>
    </row>
    <row r="688" spans="3:3" ht="15.75" customHeight="1" x14ac:dyDescent="0.2">
      <c r="C688" s="186"/>
    </row>
    <row r="689" spans="3:3" ht="15.75" customHeight="1" x14ac:dyDescent="0.2">
      <c r="C689" s="186"/>
    </row>
    <row r="690" spans="3:3" ht="15.75" customHeight="1" x14ac:dyDescent="0.2">
      <c r="C690" s="186"/>
    </row>
    <row r="691" spans="3:3" ht="15.75" customHeight="1" x14ac:dyDescent="0.2">
      <c r="C691" s="186"/>
    </row>
    <row r="692" spans="3:3" ht="15.75" customHeight="1" x14ac:dyDescent="0.2">
      <c r="C692" s="186"/>
    </row>
    <row r="693" spans="3:3" ht="15.75" customHeight="1" x14ac:dyDescent="0.2">
      <c r="C693" s="186"/>
    </row>
    <row r="694" spans="3:3" ht="15.75" customHeight="1" x14ac:dyDescent="0.2">
      <c r="C694" s="186"/>
    </row>
    <row r="695" spans="3:3" ht="15.75" customHeight="1" x14ac:dyDescent="0.2">
      <c r="C695" s="186"/>
    </row>
    <row r="696" spans="3:3" ht="15.75" customHeight="1" x14ac:dyDescent="0.2">
      <c r="C696" s="186"/>
    </row>
    <row r="697" spans="3:3" ht="15.75" customHeight="1" x14ac:dyDescent="0.2">
      <c r="C697" s="186"/>
    </row>
    <row r="698" spans="3:3" ht="15.75" customHeight="1" x14ac:dyDescent="0.2">
      <c r="C698" s="186"/>
    </row>
    <row r="699" spans="3:3" ht="15.75" customHeight="1" x14ac:dyDescent="0.2">
      <c r="C699" s="186"/>
    </row>
    <row r="700" spans="3:3" ht="15.75" customHeight="1" x14ac:dyDescent="0.2">
      <c r="C700" s="186"/>
    </row>
    <row r="701" spans="3:3" ht="15.75" customHeight="1" x14ac:dyDescent="0.2">
      <c r="C701" s="186"/>
    </row>
    <row r="702" spans="3:3" ht="15.75" customHeight="1" x14ac:dyDescent="0.2">
      <c r="C702" s="186"/>
    </row>
    <row r="703" spans="3:3" ht="15.75" customHeight="1" x14ac:dyDescent="0.2">
      <c r="C703" s="186"/>
    </row>
    <row r="704" spans="3:3" ht="15.75" customHeight="1" x14ac:dyDescent="0.2">
      <c r="C704" s="186"/>
    </row>
    <row r="705" spans="3:3" ht="15.75" customHeight="1" x14ac:dyDescent="0.2">
      <c r="C705" s="186"/>
    </row>
    <row r="706" spans="3:3" ht="15.75" customHeight="1" x14ac:dyDescent="0.2">
      <c r="C706" s="186"/>
    </row>
    <row r="707" spans="3:3" ht="15.75" customHeight="1" x14ac:dyDescent="0.2">
      <c r="C707" s="186"/>
    </row>
    <row r="708" spans="3:3" ht="15.75" customHeight="1" x14ac:dyDescent="0.2">
      <c r="C708" s="186"/>
    </row>
    <row r="709" spans="3:3" ht="15.75" customHeight="1" x14ac:dyDescent="0.2">
      <c r="C709" s="186"/>
    </row>
    <row r="710" spans="3:3" ht="15.75" customHeight="1" x14ac:dyDescent="0.2">
      <c r="C710" s="186"/>
    </row>
    <row r="711" spans="3:3" ht="15.75" customHeight="1" x14ac:dyDescent="0.2">
      <c r="C711" s="186"/>
    </row>
    <row r="712" spans="3:3" ht="15.75" customHeight="1" x14ac:dyDescent="0.2">
      <c r="C712" s="186"/>
    </row>
    <row r="713" spans="3:3" ht="15.75" customHeight="1" x14ac:dyDescent="0.2">
      <c r="C713" s="186"/>
    </row>
    <row r="714" spans="3:3" ht="15.75" customHeight="1" x14ac:dyDescent="0.2">
      <c r="C714" s="186"/>
    </row>
    <row r="715" spans="3:3" ht="15.75" customHeight="1" x14ac:dyDescent="0.2">
      <c r="C715" s="186"/>
    </row>
    <row r="716" spans="3:3" ht="15.75" customHeight="1" x14ac:dyDescent="0.2">
      <c r="C716" s="186"/>
    </row>
    <row r="717" spans="3:3" ht="15.75" customHeight="1" x14ac:dyDescent="0.2">
      <c r="C717" s="186"/>
    </row>
    <row r="718" spans="3:3" ht="15.75" customHeight="1" x14ac:dyDescent="0.2">
      <c r="C718" s="186"/>
    </row>
    <row r="719" spans="3:3" ht="15.75" customHeight="1" x14ac:dyDescent="0.2">
      <c r="C719" s="186"/>
    </row>
    <row r="720" spans="3:3" ht="15.75" customHeight="1" x14ac:dyDescent="0.2">
      <c r="C720" s="186"/>
    </row>
    <row r="721" spans="3:3" ht="15.75" customHeight="1" x14ac:dyDescent="0.2">
      <c r="C721" s="186"/>
    </row>
    <row r="722" spans="3:3" ht="15.75" customHeight="1" x14ac:dyDescent="0.2">
      <c r="C722" s="186"/>
    </row>
    <row r="723" spans="3:3" ht="15.75" customHeight="1" x14ac:dyDescent="0.2">
      <c r="C723" s="186"/>
    </row>
    <row r="724" spans="3:3" ht="15.75" customHeight="1" x14ac:dyDescent="0.2">
      <c r="C724" s="186"/>
    </row>
    <row r="725" spans="3:3" ht="15.75" customHeight="1" x14ac:dyDescent="0.2">
      <c r="C725" s="186"/>
    </row>
    <row r="726" spans="3:3" ht="15.75" customHeight="1" x14ac:dyDescent="0.2">
      <c r="C726" s="186"/>
    </row>
    <row r="727" spans="3:3" ht="15.75" customHeight="1" x14ac:dyDescent="0.2">
      <c r="C727" s="186"/>
    </row>
    <row r="728" spans="3:3" ht="15.75" customHeight="1" x14ac:dyDescent="0.2">
      <c r="C728" s="186"/>
    </row>
    <row r="729" spans="3:3" ht="15.75" customHeight="1" x14ac:dyDescent="0.2">
      <c r="C729" s="186"/>
    </row>
    <row r="730" spans="3:3" ht="15.75" customHeight="1" x14ac:dyDescent="0.2">
      <c r="C730" s="186"/>
    </row>
    <row r="731" spans="3:3" ht="15.75" customHeight="1" x14ac:dyDescent="0.2">
      <c r="C731" s="186"/>
    </row>
    <row r="732" spans="3:3" ht="15.75" customHeight="1" x14ac:dyDescent="0.2">
      <c r="C732" s="186"/>
    </row>
    <row r="733" spans="3:3" ht="15.75" customHeight="1" x14ac:dyDescent="0.2">
      <c r="C733" s="186"/>
    </row>
    <row r="734" spans="3:3" ht="15.75" customHeight="1" x14ac:dyDescent="0.2">
      <c r="C734" s="186"/>
    </row>
    <row r="735" spans="3:3" ht="15.75" customHeight="1" x14ac:dyDescent="0.2">
      <c r="C735" s="186"/>
    </row>
    <row r="736" spans="3:3" ht="15.75" customHeight="1" x14ac:dyDescent="0.2">
      <c r="C736" s="186"/>
    </row>
    <row r="737" spans="3:3" ht="15.75" customHeight="1" x14ac:dyDescent="0.2">
      <c r="C737" s="186"/>
    </row>
    <row r="738" spans="3:3" ht="15.75" customHeight="1" x14ac:dyDescent="0.2">
      <c r="C738" s="186"/>
    </row>
    <row r="739" spans="3:3" ht="15.75" customHeight="1" x14ac:dyDescent="0.2">
      <c r="C739" s="186"/>
    </row>
    <row r="740" spans="3:3" ht="15.75" customHeight="1" x14ac:dyDescent="0.2">
      <c r="C740" s="186"/>
    </row>
    <row r="741" spans="3:3" ht="15.75" customHeight="1" x14ac:dyDescent="0.2">
      <c r="C741" s="186"/>
    </row>
    <row r="742" spans="3:3" ht="15.75" customHeight="1" x14ac:dyDescent="0.2">
      <c r="C742" s="186"/>
    </row>
    <row r="743" spans="3:3" ht="15.75" customHeight="1" x14ac:dyDescent="0.2">
      <c r="C743" s="186"/>
    </row>
    <row r="744" spans="3:3" ht="15.75" customHeight="1" x14ac:dyDescent="0.2">
      <c r="C744" s="186"/>
    </row>
    <row r="745" spans="3:3" ht="15.75" customHeight="1" x14ac:dyDescent="0.2">
      <c r="C745" s="186"/>
    </row>
    <row r="746" spans="3:3" ht="15.75" customHeight="1" x14ac:dyDescent="0.2">
      <c r="C746" s="186"/>
    </row>
    <row r="747" spans="3:3" ht="15.75" customHeight="1" x14ac:dyDescent="0.2">
      <c r="C747" s="186"/>
    </row>
    <row r="748" spans="3:3" ht="15.75" customHeight="1" x14ac:dyDescent="0.2">
      <c r="C748" s="186"/>
    </row>
    <row r="749" spans="3:3" ht="15.75" customHeight="1" x14ac:dyDescent="0.2">
      <c r="C749" s="186"/>
    </row>
    <row r="750" spans="3:3" ht="15.75" customHeight="1" x14ac:dyDescent="0.2">
      <c r="C750" s="186"/>
    </row>
    <row r="751" spans="3:3" ht="15.75" customHeight="1" x14ac:dyDescent="0.2">
      <c r="C751" s="186"/>
    </row>
    <row r="752" spans="3:3" ht="15.75" customHeight="1" x14ac:dyDescent="0.2">
      <c r="C752" s="186"/>
    </row>
    <row r="753" spans="3:3" ht="15.75" customHeight="1" x14ac:dyDescent="0.2">
      <c r="C753" s="186"/>
    </row>
    <row r="754" spans="3:3" ht="15.75" customHeight="1" x14ac:dyDescent="0.2">
      <c r="C754" s="186"/>
    </row>
    <row r="755" spans="3:3" ht="15.75" customHeight="1" x14ac:dyDescent="0.2">
      <c r="C755" s="186"/>
    </row>
    <row r="756" spans="3:3" ht="15.75" customHeight="1" x14ac:dyDescent="0.2">
      <c r="C756" s="186"/>
    </row>
    <row r="757" spans="3:3" ht="15.75" customHeight="1" x14ac:dyDescent="0.2">
      <c r="C757" s="186"/>
    </row>
    <row r="758" spans="3:3" ht="15.75" customHeight="1" x14ac:dyDescent="0.2">
      <c r="C758" s="186"/>
    </row>
    <row r="759" spans="3:3" ht="15.75" customHeight="1" x14ac:dyDescent="0.2">
      <c r="C759" s="186"/>
    </row>
    <row r="760" spans="3:3" ht="15.75" customHeight="1" x14ac:dyDescent="0.2">
      <c r="C760" s="186"/>
    </row>
    <row r="761" spans="3:3" ht="15.75" customHeight="1" x14ac:dyDescent="0.2">
      <c r="C761" s="186"/>
    </row>
    <row r="762" spans="3:3" ht="15.75" customHeight="1" x14ac:dyDescent="0.2">
      <c r="C762" s="186"/>
    </row>
    <row r="763" spans="3:3" ht="15.75" customHeight="1" x14ac:dyDescent="0.2">
      <c r="C763" s="186"/>
    </row>
    <row r="764" spans="3:3" ht="15.75" customHeight="1" x14ac:dyDescent="0.2">
      <c r="C764" s="186"/>
    </row>
    <row r="765" spans="3:3" ht="15.75" customHeight="1" x14ac:dyDescent="0.2">
      <c r="C765" s="186"/>
    </row>
    <row r="766" spans="3:3" ht="15.75" customHeight="1" x14ac:dyDescent="0.2">
      <c r="C766" s="186"/>
    </row>
    <row r="767" spans="3:3" ht="15.75" customHeight="1" x14ac:dyDescent="0.2">
      <c r="C767" s="186"/>
    </row>
    <row r="768" spans="3:3" ht="15.75" customHeight="1" x14ac:dyDescent="0.2">
      <c r="C768" s="186"/>
    </row>
    <row r="769" spans="3:3" ht="15.75" customHeight="1" x14ac:dyDescent="0.2">
      <c r="C769" s="186"/>
    </row>
    <row r="770" spans="3:3" ht="15.75" customHeight="1" x14ac:dyDescent="0.2">
      <c r="C770" s="186"/>
    </row>
    <row r="771" spans="3:3" ht="15.75" customHeight="1" x14ac:dyDescent="0.2">
      <c r="C771" s="186"/>
    </row>
    <row r="772" spans="3:3" ht="15.75" customHeight="1" x14ac:dyDescent="0.2">
      <c r="C772" s="186"/>
    </row>
    <row r="773" spans="3:3" ht="15.75" customHeight="1" x14ac:dyDescent="0.2">
      <c r="C773" s="186"/>
    </row>
    <row r="774" spans="3:3" ht="15.75" customHeight="1" x14ac:dyDescent="0.2">
      <c r="C774" s="186"/>
    </row>
    <row r="775" spans="3:3" ht="15.75" customHeight="1" x14ac:dyDescent="0.2">
      <c r="C775" s="186"/>
    </row>
    <row r="776" spans="3:3" ht="15.75" customHeight="1" x14ac:dyDescent="0.2">
      <c r="C776" s="186"/>
    </row>
    <row r="777" spans="3:3" ht="15.75" customHeight="1" x14ac:dyDescent="0.2">
      <c r="C777" s="186"/>
    </row>
    <row r="778" spans="3:3" ht="15.75" customHeight="1" x14ac:dyDescent="0.2">
      <c r="C778" s="186"/>
    </row>
    <row r="779" spans="3:3" ht="15.75" customHeight="1" x14ac:dyDescent="0.2">
      <c r="C779" s="186"/>
    </row>
    <row r="780" spans="3:3" ht="15.75" customHeight="1" x14ac:dyDescent="0.2">
      <c r="C780" s="186"/>
    </row>
    <row r="781" spans="3:3" ht="15.75" customHeight="1" x14ac:dyDescent="0.2">
      <c r="C781" s="186"/>
    </row>
    <row r="782" spans="3:3" ht="15.75" customHeight="1" x14ac:dyDescent="0.2">
      <c r="C782" s="186"/>
    </row>
    <row r="783" spans="3:3" ht="15.75" customHeight="1" x14ac:dyDescent="0.2">
      <c r="C783" s="186"/>
    </row>
    <row r="784" spans="3:3" ht="15.75" customHeight="1" x14ac:dyDescent="0.2">
      <c r="C784" s="186"/>
    </row>
    <row r="785" spans="3:3" ht="15.75" customHeight="1" x14ac:dyDescent="0.2">
      <c r="C785" s="186"/>
    </row>
    <row r="786" spans="3:3" ht="15.75" customHeight="1" x14ac:dyDescent="0.2">
      <c r="C786" s="186"/>
    </row>
    <row r="787" spans="3:3" ht="15.75" customHeight="1" x14ac:dyDescent="0.2">
      <c r="C787" s="186"/>
    </row>
    <row r="788" spans="3:3" ht="15.75" customHeight="1" x14ac:dyDescent="0.2">
      <c r="C788" s="186"/>
    </row>
    <row r="789" spans="3:3" ht="15.75" customHeight="1" x14ac:dyDescent="0.2">
      <c r="C789" s="186"/>
    </row>
    <row r="790" spans="3:3" ht="15.75" customHeight="1" x14ac:dyDescent="0.2">
      <c r="C790" s="186"/>
    </row>
    <row r="791" spans="3:3" ht="15.75" customHeight="1" x14ac:dyDescent="0.2">
      <c r="C791" s="186"/>
    </row>
    <row r="792" spans="3:3" ht="15.75" customHeight="1" x14ac:dyDescent="0.2">
      <c r="C792" s="186"/>
    </row>
    <row r="793" spans="3:3" ht="15.75" customHeight="1" x14ac:dyDescent="0.2">
      <c r="C793" s="186"/>
    </row>
    <row r="794" spans="3:3" ht="15.75" customHeight="1" x14ac:dyDescent="0.2">
      <c r="C794" s="186"/>
    </row>
    <row r="795" spans="3:3" ht="15.75" customHeight="1" x14ac:dyDescent="0.2">
      <c r="C795" s="186"/>
    </row>
    <row r="796" spans="3:3" ht="15.75" customHeight="1" x14ac:dyDescent="0.2">
      <c r="C796" s="186"/>
    </row>
    <row r="797" spans="3:3" ht="15.75" customHeight="1" x14ac:dyDescent="0.2">
      <c r="C797" s="186"/>
    </row>
    <row r="798" spans="3:3" ht="15.75" customHeight="1" x14ac:dyDescent="0.2">
      <c r="C798" s="186"/>
    </row>
    <row r="799" spans="3:3" ht="15.75" customHeight="1" x14ac:dyDescent="0.2">
      <c r="C799" s="186"/>
    </row>
    <row r="800" spans="3:3" ht="15.75" customHeight="1" x14ac:dyDescent="0.2">
      <c r="C800" s="186"/>
    </row>
    <row r="801" spans="3:3" ht="15.75" customHeight="1" x14ac:dyDescent="0.2">
      <c r="C801" s="186"/>
    </row>
    <row r="802" spans="3:3" ht="15.75" customHeight="1" x14ac:dyDescent="0.2">
      <c r="C802" s="186"/>
    </row>
    <row r="803" spans="3:3" ht="15.75" customHeight="1" x14ac:dyDescent="0.2">
      <c r="C803" s="186"/>
    </row>
    <row r="804" spans="3:3" ht="15.75" customHeight="1" x14ac:dyDescent="0.2">
      <c r="C804" s="186"/>
    </row>
    <row r="805" spans="3:3" ht="15.75" customHeight="1" x14ac:dyDescent="0.2">
      <c r="C805" s="186"/>
    </row>
    <row r="806" spans="3:3" ht="15.75" customHeight="1" x14ac:dyDescent="0.2">
      <c r="C806" s="186"/>
    </row>
    <row r="807" spans="3:3" ht="15.75" customHeight="1" x14ac:dyDescent="0.2">
      <c r="C807" s="186"/>
    </row>
    <row r="808" spans="3:3" ht="15.75" customHeight="1" x14ac:dyDescent="0.2">
      <c r="C808" s="186"/>
    </row>
    <row r="809" spans="3:3" ht="15.75" customHeight="1" x14ac:dyDescent="0.2">
      <c r="C809" s="186"/>
    </row>
    <row r="810" spans="3:3" ht="15.75" customHeight="1" x14ac:dyDescent="0.2">
      <c r="C810" s="186"/>
    </row>
    <row r="811" spans="3:3" ht="15.75" customHeight="1" x14ac:dyDescent="0.2">
      <c r="C811" s="186"/>
    </row>
    <row r="812" spans="3:3" ht="15.75" customHeight="1" x14ac:dyDescent="0.2">
      <c r="C812" s="186"/>
    </row>
    <row r="813" spans="3:3" ht="15.75" customHeight="1" x14ac:dyDescent="0.2">
      <c r="C813" s="186"/>
    </row>
    <row r="814" spans="3:3" ht="15.75" customHeight="1" x14ac:dyDescent="0.2">
      <c r="C814" s="186"/>
    </row>
    <row r="815" spans="3:3" ht="15.75" customHeight="1" x14ac:dyDescent="0.2">
      <c r="C815" s="186"/>
    </row>
    <row r="816" spans="3:3" ht="15.75" customHeight="1" x14ac:dyDescent="0.2">
      <c r="C816" s="186"/>
    </row>
    <row r="817" spans="3:3" ht="15.75" customHeight="1" x14ac:dyDescent="0.2">
      <c r="C817" s="186"/>
    </row>
    <row r="818" spans="3:3" ht="15.75" customHeight="1" x14ac:dyDescent="0.2">
      <c r="C818" s="186"/>
    </row>
    <row r="819" spans="3:3" ht="15.75" customHeight="1" x14ac:dyDescent="0.2">
      <c r="C819" s="186"/>
    </row>
    <row r="820" spans="3:3" ht="15.75" customHeight="1" x14ac:dyDescent="0.2">
      <c r="C820" s="186"/>
    </row>
    <row r="821" spans="3:3" ht="15.75" customHeight="1" x14ac:dyDescent="0.2">
      <c r="C821" s="186"/>
    </row>
    <row r="822" spans="3:3" ht="15.75" customHeight="1" x14ac:dyDescent="0.2">
      <c r="C822" s="186"/>
    </row>
    <row r="823" spans="3:3" ht="15.75" customHeight="1" x14ac:dyDescent="0.2">
      <c r="C823" s="186"/>
    </row>
    <row r="824" spans="3:3" ht="15.75" customHeight="1" x14ac:dyDescent="0.2">
      <c r="C824" s="186"/>
    </row>
    <row r="825" spans="3:3" ht="15.75" customHeight="1" x14ac:dyDescent="0.2">
      <c r="C825" s="186"/>
    </row>
    <row r="826" spans="3:3" ht="15.75" customHeight="1" x14ac:dyDescent="0.2">
      <c r="C826" s="186"/>
    </row>
    <row r="827" spans="3:3" ht="15.75" customHeight="1" x14ac:dyDescent="0.2">
      <c r="C827" s="186"/>
    </row>
    <row r="828" spans="3:3" ht="15.75" customHeight="1" x14ac:dyDescent="0.2">
      <c r="C828" s="186"/>
    </row>
    <row r="829" spans="3:3" ht="15.75" customHeight="1" x14ac:dyDescent="0.2">
      <c r="C829" s="186"/>
    </row>
    <row r="830" spans="3:3" ht="15.75" customHeight="1" x14ac:dyDescent="0.2">
      <c r="C830" s="186"/>
    </row>
    <row r="831" spans="3:3" ht="15.75" customHeight="1" x14ac:dyDescent="0.2">
      <c r="C831" s="186"/>
    </row>
    <row r="832" spans="3:3" ht="15.75" customHeight="1" x14ac:dyDescent="0.2">
      <c r="C832" s="186"/>
    </row>
    <row r="833" spans="3:3" ht="15.75" customHeight="1" x14ac:dyDescent="0.2">
      <c r="C833" s="186"/>
    </row>
    <row r="834" spans="3:3" ht="15.75" customHeight="1" x14ac:dyDescent="0.2">
      <c r="C834" s="186"/>
    </row>
    <row r="835" spans="3:3" ht="15.75" customHeight="1" x14ac:dyDescent="0.2">
      <c r="C835" s="186"/>
    </row>
    <row r="836" spans="3:3" ht="15.75" customHeight="1" x14ac:dyDescent="0.2">
      <c r="C836" s="186"/>
    </row>
    <row r="837" spans="3:3" ht="15.75" customHeight="1" x14ac:dyDescent="0.2">
      <c r="C837" s="186"/>
    </row>
    <row r="838" spans="3:3" ht="15.75" customHeight="1" x14ac:dyDescent="0.2">
      <c r="C838" s="186"/>
    </row>
    <row r="839" spans="3:3" ht="15.75" customHeight="1" x14ac:dyDescent="0.2">
      <c r="C839" s="186"/>
    </row>
    <row r="840" spans="3:3" ht="15.75" customHeight="1" x14ac:dyDescent="0.2">
      <c r="C840" s="186"/>
    </row>
    <row r="841" spans="3:3" ht="15.75" customHeight="1" x14ac:dyDescent="0.2">
      <c r="C841" s="186"/>
    </row>
    <row r="842" spans="3:3" ht="15.75" customHeight="1" x14ac:dyDescent="0.2">
      <c r="C842" s="186"/>
    </row>
    <row r="843" spans="3:3" ht="15.75" customHeight="1" x14ac:dyDescent="0.2">
      <c r="C843" s="186"/>
    </row>
    <row r="844" spans="3:3" ht="15.75" customHeight="1" x14ac:dyDescent="0.2">
      <c r="C844" s="186"/>
    </row>
    <row r="845" spans="3:3" ht="15.75" customHeight="1" x14ac:dyDescent="0.2">
      <c r="C845" s="186"/>
    </row>
    <row r="846" spans="3:3" ht="15.75" customHeight="1" x14ac:dyDescent="0.2">
      <c r="C846" s="186"/>
    </row>
    <row r="847" spans="3:3" ht="15.75" customHeight="1" x14ac:dyDescent="0.2">
      <c r="C847" s="186"/>
    </row>
    <row r="848" spans="3:3" ht="15.75" customHeight="1" x14ac:dyDescent="0.2">
      <c r="C848" s="186"/>
    </row>
    <row r="849" spans="3:3" ht="15.75" customHeight="1" x14ac:dyDescent="0.2">
      <c r="C849" s="186"/>
    </row>
    <row r="850" spans="3:3" ht="15.75" customHeight="1" x14ac:dyDescent="0.2">
      <c r="C850" s="186"/>
    </row>
    <row r="851" spans="3:3" ht="15.75" customHeight="1" x14ac:dyDescent="0.2">
      <c r="C851" s="186"/>
    </row>
    <row r="852" spans="3:3" ht="15.75" customHeight="1" x14ac:dyDescent="0.2">
      <c r="C852" s="186"/>
    </row>
    <row r="853" spans="3:3" ht="15.75" customHeight="1" x14ac:dyDescent="0.2">
      <c r="C853" s="186"/>
    </row>
    <row r="854" spans="3:3" ht="15.75" customHeight="1" x14ac:dyDescent="0.2">
      <c r="C854" s="186"/>
    </row>
    <row r="855" spans="3:3" ht="15.75" customHeight="1" x14ac:dyDescent="0.2">
      <c r="C855" s="186"/>
    </row>
    <row r="856" spans="3:3" ht="15.75" customHeight="1" x14ac:dyDescent="0.2">
      <c r="C856" s="186"/>
    </row>
    <row r="857" spans="3:3" ht="15.75" customHeight="1" x14ac:dyDescent="0.2">
      <c r="C857" s="186"/>
    </row>
    <row r="858" spans="3:3" ht="15.75" customHeight="1" x14ac:dyDescent="0.2">
      <c r="C858" s="186"/>
    </row>
    <row r="859" spans="3:3" ht="15.75" customHeight="1" x14ac:dyDescent="0.2">
      <c r="C859" s="186"/>
    </row>
    <row r="860" spans="3:3" ht="15.75" customHeight="1" x14ac:dyDescent="0.2">
      <c r="C860" s="186"/>
    </row>
    <row r="861" spans="3:3" ht="15.75" customHeight="1" x14ac:dyDescent="0.2">
      <c r="C861" s="186"/>
    </row>
    <row r="862" spans="3:3" ht="15.75" customHeight="1" x14ac:dyDescent="0.2">
      <c r="C862" s="186"/>
    </row>
    <row r="863" spans="3:3" ht="15.75" customHeight="1" x14ac:dyDescent="0.2">
      <c r="C863" s="186"/>
    </row>
    <row r="864" spans="3:3" ht="15.75" customHeight="1" x14ac:dyDescent="0.2">
      <c r="C864" s="186"/>
    </row>
    <row r="865" spans="3:3" ht="15.75" customHeight="1" x14ac:dyDescent="0.2">
      <c r="C865" s="186"/>
    </row>
    <row r="866" spans="3:3" ht="15.75" customHeight="1" x14ac:dyDescent="0.2">
      <c r="C866" s="186"/>
    </row>
    <row r="867" spans="3:3" ht="15.75" customHeight="1" x14ac:dyDescent="0.2">
      <c r="C867" s="186"/>
    </row>
    <row r="868" spans="3:3" ht="15.75" customHeight="1" x14ac:dyDescent="0.2">
      <c r="C868" s="186"/>
    </row>
    <row r="869" spans="3:3" ht="15.75" customHeight="1" x14ac:dyDescent="0.2">
      <c r="C869" s="186"/>
    </row>
    <row r="870" spans="3:3" ht="15.75" customHeight="1" x14ac:dyDescent="0.2">
      <c r="C870" s="186"/>
    </row>
    <row r="871" spans="3:3" ht="15.75" customHeight="1" x14ac:dyDescent="0.2">
      <c r="C871" s="186"/>
    </row>
    <row r="872" spans="3:3" ht="15.75" customHeight="1" x14ac:dyDescent="0.2">
      <c r="C872" s="186"/>
    </row>
    <row r="873" spans="3:3" ht="15.75" customHeight="1" x14ac:dyDescent="0.2">
      <c r="C873" s="186"/>
    </row>
    <row r="874" spans="3:3" ht="15.75" customHeight="1" x14ac:dyDescent="0.2">
      <c r="C874" s="186"/>
    </row>
    <row r="875" spans="3:3" ht="15.75" customHeight="1" x14ac:dyDescent="0.2">
      <c r="C875" s="186"/>
    </row>
    <row r="876" spans="3:3" ht="15.75" customHeight="1" x14ac:dyDescent="0.2">
      <c r="C876" s="186"/>
    </row>
    <row r="877" spans="3:3" ht="15.75" customHeight="1" x14ac:dyDescent="0.2">
      <c r="C877" s="186"/>
    </row>
    <row r="878" spans="3:3" ht="15.75" customHeight="1" x14ac:dyDescent="0.2">
      <c r="C878" s="186"/>
    </row>
    <row r="879" spans="3:3" ht="15.75" customHeight="1" x14ac:dyDescent="0.2">
      <c r="C879" s="186"/>
    </row>
    <row r="880" spans="3:3" ht="15.75" customHeight="1" x14ac:dyDescent="0.2">
      <c r="C880" s="186"/>
    </row>
    <row r="881" spans="3:3" ht="15.75" customHeight="1" x14ac:dyDescent="0.2">
      <c r="C881" s="186"/>
    </row>
    <row r="882" spans="3:3" ht="15.75" customHeight="1" x14ac:dyDescent="0.2">
      <c r="C882" s="186"/>
    </row>
    <row r="883" spans="3:3" ht="15.75" customHeight="1" x14ac:dyDescent="0.2">
      <c r="C883" s="186"/>
    </row>
    <row r="884" spans="3:3" ht="15.75" customHeight="1" x14ac:dyDescent="0.2">
      <c r="C884" s="186"/>
    </row>
    <row r="885" spans="3:3" ht="15.75" customHeight="1" x14ac:dyDescent="0.2">
      <c r="C885" s="186"/>
    </row>
    <row r="886" spans="3:3" ht="15.75" customHeight="1" x14ac:dyDescent="0.2">
      <c r="C886" s="186"/>
    </row>
    <row r="887" spans="3:3" ht="15.75" customHeight="1" x14ac:dyDescent="0.2">
      <c r="C887" s="186"/>
    </row>
    <row r="888" spans="3:3" ht="15.75" customHeight="1" x14ac:dyDescent="0.2">
      <c r="C888" s="186"/>
    </row>
    <row r="889" spans="3:3" ht="15.75" customHeight="1" x14ac:dyDescent="0.2">
      <c r="C889" s="186"/>
    </row>
    <row r="890" spans="3:3" ht="15.75" customHeight="1" x14ac:dyDescent="0.2">
      <c r="C890" s="186"/>
    </row>
    <row r="891" spans="3:3" ht="15.75" customHeight="1" x14ac:dyDescent="0.2">
      <c r="C891" s="186"/>
    </row>
    <row r="892" spans="3:3" ht="15.75" customHeight="1" x14ac:dyDescent="0.2">
      <c r="C892" s="186"/>
    </row>
    <row r="893" spans="3:3" ht="15.75" customHeight="1" x14ac:dyDescent="0.2">
      <c r="C893" s="186"/>
    </row>
    <row r="894" spans="3:3" ht="15.75" customHeight="1" x14ac:dyDescent="0.2">
      <c r="C894" s="186"/>
    </row>
    <row r="895" spans="3:3" ht="15.75" customHeight="1" x14ac:dyDescent="0.2">
      <c r="C895" s="186"/>
    </row>
    <row r="896" spans="3:3" ht="15.75" customHeight="1" x14ac:dyDescent="0.2">
      <c r="C896" s="186"/>
    </row>
    <row r="897" spans="3:3" ht="15.75" customHeight="1" x14ac:dyDescent="0.2">
      <c r="C897" s="186"/>
    </row>
    <row r="898" spans="3:3" ht="15.75" customHeight="1" x14ac:dyDescent="0.2">
      <c r="C898" s="186"/>
    </row>
    <row r="899" spans="3:3" ht="15.75" customHeight="1" x14ac:dyDescent="0.2">
      <c r="C899" s="186"/>
    </row>
    <row r="900" spans="3:3" ht="15.75" customHeight="1" x14ac:dyDescent="0.2">
      <c r="C900" s="186"/>
    </row>
    <row r="901" spans="3:3" ht="15.75" customHeight="1" x14ac:dyDescent="0.2">
      <c r="C901" s="186"/>
    </row>
    <row r="902" spans="3:3" ht="15.75" customHeight="1" x14ac:dyDescent="0.2">
      <c r="C902" s="186"/>
    </row>
    <row r="903" spans="3:3" ht="15.75" customHeight="1" x14ac:dyDescent="0.2">
      <c r="C903" s="186"/>
    </row>
    <row r="904" spans="3:3" ht="15.75" customHeight="1" x14ac:dyDescent="0.2">
      <c r="C904" s="186"/>
    </row>
    <row r="905" spans="3:3" ht="15.75" customHeight="1" x14ac:dyDescent="0.2">
      <c r="C905" s="186"/>
    </row>
    <row r="906" spans="3:3" ht="15.75" customHeight="1" x14ac:dyDescent="0.2">
      <c r="C906" s="186"/>
    </row>
    <row r="907" spans="3:3" ht="15.75" customHeight="1" x14ac:dyDescent="0.2">
      <c r="C907" s="186"/>
    </row>
    <row r="908" spans="3:3" ht="15.75" customHeight="1" x14ac:dyDescent="0.2">
      <c r="C908" s="186"/>
    </row>
    <row r="909" spans="3:3" ht="15.75" customHeight="1" x14ac:dyDescent="0.2">
      <c r="C909" s="186"/>
    </row>
    <row r="910" spans="3:3" ht="15.75" customHeight="1" x14ac:dyDescent="0.2">
      <c r="C910" s="186"/>
    </row>
    <row r="911" spans="3:3" ht="15.75" customHeight="1" x14ac:dyDescent="0.2">
      <c r="C911" s="186"/>
    </row>
    <row r="912" spans="3:3" ht="15.75" customHeight="1" x14ac:dyDescent="0.2">
      <c r="C912" s="186"/>
    </row>
    <row r="913" spans="3:3" ht="15.75" customHeight="1" x14ac:dyDescent="0.2">
      <c r="C913" s="186"/>
    </row>
    <row r="914" spans="3:3" ht="15.75" customHeight="1" x14ac:dyDescent="0.2">
      <c r="C914" s="186"/>
    </row>
    <row r="915" spans="3:3" ht="15.75" customHeight="1" x14ac:dyDescent="0.2">
      <c r="C915" s="186"/>
    </row>
    <row r="916" spans="3:3" ht="15.75" customHeight="1" x14ac:dyDescent="0.2">
      <c r="C916" s="186"/>
    </row>
    <row r="917" spans="3:3" ht="15.75" customHeight="1" x14ac:dyDescent="0.2">
      <c r="C917" s="186"/>
    </row>
    <row r="918" spans="3:3" ht="15.75" customHeight="1" x14ac:dyDescent="0.2">
      <c r="C918" s="186"/>
    </row>
    <row r="919" spans="3:3" ht="15.75" customHeight="1" x14ac:dyDescent="0.2">
      <c r="C919" s="186"/>
    </row>
    <row r="920" spans="3:3" ht="15.75" customHeight="1" x14ac:dyDescent="0.2">
      <c r="C920" s="186"/>
    </row>
    <row r="921" spans="3:3" ht="15.75" customHeight="1" x14ac:dyDescent="0.2">
      <c r="C921" s="186"/>
    </row>
    <row r="922" spans="3:3" ht="15.75" customHeight="1" x14ac:dyDescent="0.2">
      <c r="C922" s="186"/>
    </row>
    <row r="923" spans="3:3" ht="15.75" customHeight="1" x14ac:dyDescent="0.2">
      <c r="C923" s="186"/>
    </row>
    <row r="924" spans="3:3" ht="15.75" customHeight="1" x14ac:dyDescent="0.2">
      <c r="C924" s="186"/>
    </row>
    <row r="925" spans="3:3" ht="15.75" customHeight="1" x14ac:dyDescent="0.2">
      <c r="C925" s="186"/>
    </row>
    <row r="926" spans="3:3" ht="15.75" customHeight="1" x14ac:dyDescent="0.2">
      <c r="C926" s="186"/>
    </row>
    <row r="927" spans="3:3" ht="15.75" customHeight="1" x14ac:dyDescent="0.2">
      <c r="C927" s="186"/>
    </row>
    <row r="928" spans="3:3" ht="15.75" customHeight="1" x14ac:dyDescent="0.2">
      <c r="C928" s="186"/>
    </row>
    <row r="929" spans="3:3" ht="15.75" customHeight="1" x14ac:dyDescent="0.2">
      <c r="C929" s="186"/>
    </row>
    <row r="930" spans="3:3" ht="15.75" customHeight="1" x14ac:dyDescent="0.2">
      <c r="C930" s="186"/>
    </row>
    <row r="931" spans="3:3" ht="15.75" customHeight="1" x14ac:dyDescent="0.2">
      <c r="C931" s="186"/>
    </row>
    <row r="932" spans="3:3" ht="15.75" customHeight="1" x14ac:dyDescent="0.2">
      <c r="C932" s="186"/>
    </row>
    <row r="933" spans="3:3" ht="15.75" customHeight="1" x14ac:dyDescent="0.2">
      <c r="C933" s="186"/>
    </row>
    <row r="934" spans="3:3" ht="15.75" customHeight="1" x14ac:dyDescent="0.2">
      <c r="C934" s="186"/>
    </row>
    <row r="935" spans="3:3" ht="15.75" customHeight="1" x14ac:dyDescent="0.2">
      <c r="C935" s="186"/>
    </row>
    <row r="936" spans="3:3" ht="15.75" customHeight="1" x14ac:dyDescent="0.2">
      <c r="C936" s="186"/>
    </row>
    <row r="937" spans="3:3" ht="15.75" customHeight="1" x14ac:dyDescent="0.2">
      <c r="C937" s="186"/>
    </row>
    <row r="938" spans="3:3" ht="15.75" customHeight="1" x14ac:dyDescent="0.2">
      <c r="C938" s="186"/>
    </row>
    <row r="939" spans="3:3" ht="15.75" customHeight="1" x14ac:dyDescent="0.2">
      <c r="C939" s="186"/>
    </row>
    <row r="940" spans="3:3" ht="15.75" customHeight="1" x14ac:dyDescent="0.2">
      <c r="C940" s="186"/>
    </row>
    <row r="941" spans="3:3" ht="15.75" customHeight="1" x14ac:dyDescent="0.2">
      <c r="C941" s="186"/>
    </row>
    <row r="942" spans="3:3" ht="15.75" customHeight="1" x14ac:dyDescent="0.2">
      <c r="C942" s="186"/>
    </row>
    <row r="943" spans="3:3" ht="15.75" customHeight="1" x14ac:dyDescent="0.2">
      <c r="C943" s="186"/>
    </row>
    <row r="944" spans="3:3" ht="15.75" customHeight="1" x14ac:dyDescent="0.2">
      <c r="C944" s="186"/>
    </row>
    <row r="945" spans="3:3" ht="15.75" customHeight="1" x14ac:dyDescent="0.2">
      <c r="C945" s="186"/>
    </row>
    <row r="946" spans="3:3" ht="15.75" customHeight="1" x14ac:dyDescent="0.2">
      <c r="C946" s="186"/>
    </row>
    <row r="947" spans="3:3" ht="15.75" customHeight="1" x14ac:dyDescent="0.2">
      <c r="C947" s="186"/>
    </row>
    <row r="948" spans="3:3" ht="15.75" customHeight="1" x14ac:dyDescent="0.2">
      <c r="C948" s="186"/>
    </row>
    <row r="949" spans="3:3" ht="15.75" customHeight="1" x14ac:dyDescent="0.2">
      <c r="C949" s="186"/>
    </row>
    <row r="950" spans="3:3" ht="15.75" customHeight="1" x14ac:dyDescent="0.2">
      <c r="C950" s="186"/>
    </row>
    <row r="951" spans="3:3" ht="15.75" customHeight="1" x14ac:dyDescent="0.2">
      <c r="C951" s="186"/>
    </row>
    <row r="952" spans="3:3" ht="15.75" customHeight="1" x14ac:dyDescent="0.2">
      <c r="C952" s="186"/>
    </row>
    <row r="953" spans="3:3" ht="15.75" customHeight="1" x14ac:dyDescent="0.2">
      <c r="C953" s="186"/>
    </row>
    <row r="954" spans="3:3" ht="15.75" customHeight="1" x14ac:dyDescent="0.2">
      <c r="C954" s="186"/>
    </row>
    <row r="955" spans="3:3" ht="15.75" customHeight="1" x14ac:dyDescent="0.2">
      <c r="C955" s="186"/>
    </row>
    <row r="956" spans="3:3" ht="15.75" customHeight="1" x14ac:dyDescent="0.2">
      <c r="C956" s="186"/>
    </row>
    <row r="957" spans="3:3" ht="15.75" customHeight="1" x14ac:dyDescent="0.2">
      <c r="C957" s="186"/>
    </row>
    <row r="958" spans="3:3" ht="15.75" customHeight="1" x14ac:dyDescent="0.2">
      <c r="C958" s="186"/>
    </row>
    <row r="959" spans="3:3" ht="15.75" customHeight="1" x14ac:dyDescent="0.2">
      <c r="C959" s="186"/>
    </row>
    <row r="960" spans="3:3" ht="15.75" customHeight="1" x14ac:dyDescent="0.2">
      <c r="C960" s="186"/>
    </row>
    <row r="961" spans="3:3" ht="15.75" customHeight="1" x14ac:dyDescent="0.2">
      <c r="C961" s="186"/>
    </row>
    <row r="962" spans="3:3" ht="15.75" customHeight="1" x14ac:dyDescent="0.2">
      <c r="C962" s="186"/>
    </row>
    <row r="963" spans="3:3" ht="15.75" customHeight="1" x14ac:dyDescent="0.2">
      <c r="C963" s="186"/>
    </row>
    <row r="964" spans="3:3" ht="15.75" customHeight="1" x14ac:dyDescent="0.2">
      <c r="C964" s="186"/>
    </row>
    <row r="965" spans="3:3" ht="15.75" customHeight="1" x14ac:dyDescent="0.2">
      <c r="C965" s="186"/>
    </row>
    <row r="966" spans="3:3" ht="15.75" customHeight="1" x14ac:dyDescent="0.2">
      <c r="C966" s="186"/>
    </row>
    <row r="967" spans="3:3" ht="15.75" customHeight="1" x14ac:dyDescent="0.2">
      <c r="C967" s="186"/>
    </row>
    <row r="968" spans="3:3" ht="15.75" customHeight="1" x14ac:dyDescent="0.2">
      <c r="C968" s="186"/>
    </row>
    <row r="969" spans="3:3" ht="15.75" customHeight="1" x14ac:dyDescent="0.2">
      <c r="C969" s="186"/>
    </row>
    <row r="970" spans="3:3" ht="15.75" customHeight="1" x14ac:dyDescent="0.2">
      <c r="C970" s="186"/>
    </row>
    <row r="971" spans="3:3" ht="15.75" customHeight="1" x14ac:dyDescent="0.2">
      <c r="C971" s="186"/>
    </row>
    <row r="972" spans="3:3" ht="15.75" customHeight="1" x14ac:dyDescent="0.2">
      <c r="C972" s="186"/>
    </row>
    <row r="973" spans="3:3" ht="15.75" customHeight="1" x14ac:dyDescent="0.2">
      <c r="C973" s="186"/>
    </row>
    <row r="974" spans="3:3" ht="15.75" customHeight="1" x14ac:dyDescent="0.2">
      <c r="C974" s="186"/>
    </row>
    <row r="975" spans="3:3" ht="15.75" customHeight="1" x14ac:dyDescent="0.2">
      <c r="C975" s="186"/>
    </row>
    <row r="976" spans="3:3" ht="15.75" customHeight="1" x14ac:dyDescent="0.2">
      <c r="C976" s="186"/>
    </row>
    <row r="977" spans="3:3" ht="15.75" customHeight="1" x14ac:dyDescent="0.2">
      <c r="C977" s="186"/>
    </row>
    <row r="978" spans="3:3" ht="15.75" customHeight="1" x14ac:dyDescent="0.2">
      <c r="C978" s="186"/>
    </row>
    <row r="979" spans="3:3" ht="15.75" customHeight="1" x14ac:dyDescent="0.2">
      <c r="C979" s="186"/>
    </row>
    <row r="980" spans="3:3" ht="15.75" customHeight="1" x14ac:dyDescent="0.2">
      <c r="C980" s="186"/>
    </row>
    <row r="981" spans="3:3" ht="15.75" customHeight="1" x14ac:dyDescent="0.2">
      <c r="C981" s="186"/>
    </row>
    <row r="982" spans="3:3" ht="15.75" customHeight="1" x14ac:dyDescent="0.2">
      <c r="C982" s="186"/>
    </row>
    <row r="983" spans="3:3" ht="15.75" customHeight="1" x14ac:dyDescent="0.2">
      <c r="C983" s="186"/>
    </row>
    <row r="984" spans="3:3" ht="15.75" customHeight="1" x14ac:dyDescent="0.2">
      <c r="C984" s="186"/>
    </row>
    <row r="985" spans="3:3" ht="15.75" customHeight="1" x14ac:dyDescent="0.2">
      <c r="C985" s="186"/>
    </row>
    <row r="986" spans="3:3" ht="15.75" customHeight="1" x14ac:dyDescent="0.2">
      <c r="C986" s="186"/>
    </row>
    <row r="987" spans="3:3" ht="15.75" customHeight="1" x14ac:dyDescent="0.2">
      <c r="C987" s="186"/>
    </row>
    <row r="988" spans="3:3" ht="15.75" customHeight="1" x14ac:dyDescent="0.2">
      <c r="C988" s="186"/>
    </row>
    <row r="989" spans="3:3" ht="15.75" customHeight="1" x14ac:dyDescent="0.2">
      <c r="C989" s="186"/>
    </row>
    <row r="990" spans="3:3" ht="15.75" customHeight="1" x14ac:dyDescent="0.2">
      <c r="C990" s="186"/>
    </row>
    <row r="991" spans="3:3" ht="15.75" customHeight="1" x14ac:dyDescent="0.2">
      <c r="C991" s="186"/>
    </row>
    <row r="992" spans="3:3" ht="15.75" customHeight="1" x14ac:dyDescent="0.2">
      <c r="C992" s="186"/>
    </row>
    <row r="993" spans="3:3" ht="15.75" customHeight="1" x14ac:dyDescent="0.2">
      <c r="C993" s="186"/>
    </row>
  </sheetData>
  <protectedRanges>
    <protectedRange algorithmName="SHA-512" hashValue="R8frfBQ/MhInQYm+jLEgMwgPwCkrGPIUaxyIFLRSCn/+fIsUU6bmJDax/r7gTh2PEAEvgODYwg0rRRjqSM/oww==" saltValue="tbZzHO5lCNHCDH5y3XGZag==" spinCount="100000" sqref="A1:E1 G1:XFD1" name="Range1_1"/>
    <protectedRange algorithmName="SHA-512" hashValue="R8frfBQ/MhInQYm+jLEgMwgPwCkrGPIUaxyIFLRSCn/+fIsUU6bmJDax/r7gTh2PEAEvgODYwg0rRRjqSM/oww==" saltValue="tbZzHO5lCNHCDH5y3XGZag==" spinCount="100000" sqref="F1" name="Range1_2"/>
  </protectedRanges>
  <mergeCells count="2">
    <mergeCell ref="A2:E2"/>
    <mergeCell ref="D51:E51"/>
  </mergeCells>
  <conditionalFormatting sqref="D5:E48">
    <cfRule type="cellIs" dxfId="7" priority="1" operator="lessThan">
      <formula>-0.001</formula>
    </cfRule>
  </conditionalFormatting>
  <pageMargins left="0.25" right="0.25" top="0.75" bottom="0.75" header="0.3" footer="0.3"/>
  <pageSetup paperSize="9" scale="80" orientation="portrait" r:id="rId1"/>
  <headerFooter>
    <oddFooter>&amp;RStranica: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2"/>
  <sheetViews>
    <sheetView showGridLines="0" zoomScaleNormal="100" workbookViewId="0">
      <selection activeCell="J36" sqref="J36"/>
    </sheetView>
  </sheetViews>
  <sheetFormatPr defaultColWidth="14.42578125" defaultRowHeight="15" customHeight="1" x14ac:dyDescent="0.2"/>
  <cols>
    <col min="1" max="1" width="13.28515625" style="184" customWidth="1"/>
    <col min="2" max="2" width="60.7109375" style="185" customWidth="1"/>
    <col min="3" max="3" width="12.7109375" style="184" customWidth="1"/>
    <col min="4" max="5" width="14.7109375" customWidth="1"/>
    <col min="6" max="22" width="8" customWidth="1"/>
  </cols>
  <sheetData>
    <row r="1" spans="1:25" ht="50.1" customHeight="1" x14ac:dyDescent="0.2">
      <c r="A1" s="470" t="s">
        <v>2545</v>
      </c>
      <c r="B1" s="486"/>
      <c r="C1" s="486"/>
      <c r="D1" s="486"/>
      <c r="E1" s="486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5" s="25" customFormat="1" ht="48" customHeight="1" x14ac:dyDescent="0.2">
      <c r="A2" s="162" t="s">
        <v>1873</v>
      </c>
      <c r="B2" s="163" t="s">
        <v>16</v>
      </c>
      <c r="C2" s="57" t="s">
        <v>17</v>
      </c>
      <c r="D2" s="163" t="s">
        <v>23</v>
      </c>
      <c r="E2" s="58" t="s">
        <v>24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1:25" s="65" customFormat="1" ht="12" customHeight="1" x14ac:dyDescent="0.2">
      <c r="A3" s="121">
        <v>1</v>
      </c>
      <c r="B3" s="122">
        <v>2</v>
      </c>
      <c r="C3" s="123" t="s">
        <v>32</v>
      </c>
      <c r="D3" s="123">
        <v>4</v>
      </c>
      <c r="E3" s="125">
        <v>5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13.5" customHeight="1" x14ac:dyDescent="0.2">
      <c r="A4" s="169" t="s">
        <v>2546</v>
      </c>
      <c r="B4" s="170" t="s">
        <v>2547</v>
      </c>
      <c r="C4" s="171" t="s">
        <v>2546</v>
      </c>
      <c r="D4" s="165">
        <f t="shared" ref="D4:E4" si="0">D5+D21</f>
        <v>0</v>
      </c>
      <c r="E4" s="172">
        <f t="shared" si="0"/>
        <v>0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5" ht="13.5" customHeight="1" x14ac:dyDescent="0.2">
      <c r="A5" s="173" t="s">
        <v>2548</v>
      </c>
      <c r="B5" s="174" t="s">
        <v>2754</v>
      </c>
      <c r="C5" s="136" t="s">
        <v>2548</v>
      </c>
      <c r="D5" s="72">
        <f t="shared" ref="D5:E5" si="1">D6+D13</f>
        <v>0</v>
      </c>
      <c r="E5" s="175">
        <f t="shared" si="1"/>
        <v>0</v>
      </c>
      <c r="F5" s="29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5" ht="12.75" x14ac:dyDescent="0.2">
      <c r="A6" s="173" t="s">
        <v>563</v>
      </c>
      <c r="B6" s="174" t="s">
        <v>2755</v>
      </c>
      <c r="C6" s="136" t="s">
        <v>2549</v>
      </c>
      <c r="D6" s="72">
        <f t="shared" ref="D6:E6" si="2">SUM(D7:D12)</f>
        <v>0</v>
      </c>
      <c r="E6" s="175">
        <f t="shared" si="2"/>
        <v>0</v>
      </c>
      <c r="F6" s="29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5" ht="13.5" customHeight="1" x14ac:dyDescent="0.2">
      <c r="A7" s="173" t="s">
        <v>563</v>
      </c>
      <c r="B7" s="174" t="s">
        <v>2550</v>
      </c>
      <c r="C7" s="136" t="s">
        <v>2551</v>
      </c>
      <c r="D7" s="76"/>
      <c r="E7" s="10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5" ht="13.5" customHeight="1" x14ac:dyDescent="0.2">
      <c r="A8" s="173" t="s">
        <v>563</v>
      </c>
      <c r="B8" s="174" t="s">
        <v>2552</v>
      </c>
      <c r="C8" s="136" t="s">
        <v>2553</v>
      </c>
      <c r="D8" s="76"/>
      <c r="E8" s="10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5" ht="13.5" customHeight="1" x14ac:dyDescent="0.2">
      <c r="A9" s="173" t="s">
        <v>563</v>
      </c>
      <c r="B9" s="174" t="s">
        <v>1957</v>
      </c>
      <c r="C9" s="136" t="s">
        <v>2554</v>
      </c>
      <c r="D9" s="76"/>
      <c r="E9" s="10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5" ht="13.5" customHeight="1" x14ac:dyDescent="0.2">
      <c r="A10" s="173" t="s">
        <v>563</v>
      </c>
      <c r="B10" s="174" t="s">
        <v>2756</v>
      </c>
      <c r="C10" s="136" t="s">
        <v>2555</v>
      </c>
      <c r="D10" s="76"/>
      <c r="E10" s="104"/>
      <c r="F10" s="2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5" ht="13.5" customHeight="1" x14ac:dyDescent="0.2">
      <c r="A11" s="173" t="s">
        <v>563</v>
      </c>
      <c r="B11" s="174" t="s">
        <v>2556</v>
      </c>
      <c r="C11" s="136" t="s">
        <v>2557</v>
      </c>
      <c r="D11" s="76"/>
      <c r="E11" s="10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5" ht="13.5" customHeight="1" x14ac:dyDescent="0.2">
      <c r="A12" s="173" t="s">
        <v>563</v>
      </c>
      <c r="B12" s="174" t="s">
        <v>2558</v>
      </c>
      <c r="C12" s="136" t="s">
        <v>2559</v>
      </c>
      <c r="D12" s="76"/>
      <c r="E12" s="10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5" ht="12.75" x14ac:dyDescent="0.2">
      <c r="A13" s="173" t="s">
        <v>563</v>
      </c>
      <c r="B13" s="174" t="s">
        <v>2757</v>
      </c>
      <c r="C13" s="136" t="s">
        <v>2560</v>
      </c>
      <c r="D13" s="72">
        <f>SUM(D14:D20)</f>
        <v>0</v>
      </c>
      <c r="E13" s="72">
        <f>SUM(E14:E20)</f>
        <v>0</v>
      </c>
      <c r="F13" s="2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5" ht="13.5" customHeight="1" x14ac:dyDescent="0.2">
      <c r="A14" s="173" t="s">
        <v>563</v>
      </c>
      <c r="B14" s="174" t="s">
        <v>2561</v>
      </c>
      <c r="C14" s="136" t="s">
        <v>2562</v>
      </c>
      <c r="D14" s="76"/>
      <c r="E14" s="10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5" ht="13.15" customHeight="1" x14ac:dyDescent="0.2">
      <c r="A15" s="173" t="s">
        <v>563</v>
      </c>
      <c r="B15" s="176" t="s">
        <v>2758</v>
      </c>
      <c r="C15" s="136" t="s">
        <v>2563</v>
      </c>
      <c r="D15" s="76"/>
      <c r="E15" s="104"/>
      <c r="F15" s="29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5" ht="13.5" customHeight="1" x14ac:dyDescent="0.2">
      <c r="A16" s="173" t="s">
        <v>563</v>
      </c>
      <c r="B16" s="174" t="s">
        <v>2564</v>
      </c>
      <c r="C16" s="136" t="s">
        <v>2565</v>
      </c>
      <c r="D16" s="76"/>
      <c r="E16" s="10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3.5" customHeight="1" x14ac:dyDescent="0.2">
      <c r="A17" s="173" t="s">
        <v>563</v>
      </c>
      <c r="B17" s="176" t="s">
        <v>2759</v>
      </c>
      <c r="C17" s="136" t="s">
        <v>2566</v>
      </c>
      <c r="D17" s="76"/>
      <c r="E17" s="104"/>
      <c r="F17" s="29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3.5" customHeight="1" x14ac:dyDescent="0.2">
      <c r="A18" s="173" t="s">
        <v>563</v>
      </c>
      <c r="B18" s="176" t="s">
        <v>2760</v>
      </c>
      <c r="C18" s="136" t="s">
        <v>2567</v>
      </c>
      <c r="D18" s="76"/>
      <c r="E18" s="104"/>
      <c r="F18" s="29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13.5" customHeight="1" x14ac:dyDescent="0.2">
      <c r="A19" s="173" t="s">
        <v>563</v>
      </c>
      <c r="B19" s="174" t="s">
        <v>2568</v>
      </c>
      <c r="C19" s="136" t="s">
        <v>2569</v>
      </c>
      <c r="D19" s="76"/>
      <c r="E19" s="10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13.5" customHeight="1" x14ac:dyDescent="0.2">
      <c r="A20" s="173" t="s">
        <v>563</v>
      </c>
      <c r="B20" s="174" t="s">
        <v>2570</v>
      </c>
      <c r="C20" s="136" t="s">
        <v>2571</v>
      </c>
      <c r="D20" s="76"/>
      <c r="E20" s="10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3.5" customHeight="1" x14ac:dyDescent="0.2">
      <c r="A21" s="173" t="s">
        <v>2572</v>
      </c>
      <c r="B21" s="174" t="s">
        <v>2573</v>
      </c>
      <c r="C21" s="136" t="s">
        <v>2572</v>
      </c>
      <c r="D21" s="72">
        <f t="shared" ref="D21:E21" si="3">D22+D29</f>
        <v>0</v>
      </c>
      <c r="E21" s="175">
        <f t="shared" si="3"/>
        <v>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13.5" customHeight="1" x14ac:dyDescent="0.2">
      <c r="A22" s="173" t="s">
        <v>563</v>
      </c>
      <c r="B22" s="174" t="s">
        <v>2574</v>
      </c>
      <c r="C22" s="136" t="s">
        <v>2575</v>
      </c>
      <c r="D22" s="72">
        <f t="shared" ref="D22:E22" si="4">SUM(D23:D28)</f>
        <v>0</v>
      </c>
      <c r="E22" s="175">
        <f t="shared" si="4"/>
        <v>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13.5" customHeight="1" x14ac:dyDescent="0.2">
      <c r="A23" s="173" t="s">
        <v>563</v>
      </c>
      <c r="B23" s="174" t="s">
        <v>2550</v>
      </c>
      <c r="C23" s="136" t="s">
        <v>2576</v>
      </c>
      <c r="D23" s="76"/>
      <c r="E23" s="10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13.5" customHeight="1" x14ac:dyDescent="0.2">
      <c r="A24" s="173" t="s">
        <v>563</v>
      </c>
      <c r="B24" s="174" t="s">
        <v>2552</v>
      </c>
      <c r="C24" s="136" t="s">
        <v>2577</v>
      </c>
      <c r="D24" s="76"/>
      <c r="E24" s="10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13.5" customHeight="1" x14ac:dyDescent="0.2">
      <c r="A25" s="173" t="s">
        <v>563</v>
      </c>
      <c r="B25" s="174" t="s">
        <v>1957</v>
      </c>
      <c r="C25" s="136" t="s">
        <v>2578</v>
      </c>
      <c r="D25" s="76"/>
      <c r="E25" s="10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13.5" customHeight="1" x14ac:dyDescent="0.2">
      <c r="A26" s="173" t="s">
        <v>563</v>
      </c>
      <c r="B26" s="174" t="s">
        <v>2756</v>
      </c>
      <c r="C26" s="136" t="s">
        <v>2579</v>
      </c>
      <c r="D26" s="76"/>
      <c r="E26" s="104"/>
      <c r="F26" s="29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3.5" customHeight="1" x14ac:dyDescent="0.2">
      <c r="A27" s="173" t="s">
        <v>563</v>
      </c>
      <c r="B27" s="174" t="s">
        <v>2556</v>
      </c>
      <c r="C27" s="136" t="s">
        <v>2580</v>
      </c>
      <c r="D27" s="76"/>
      <c r="E27" s="10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13.5" customHeight="1" x14ac:dyDescent="0.2">
      <c r="A28" s="173" t="s">
        <v>563</v>
      </c>
      <c r="B28" s="174" t="s">
        <v>2558</v>
      </c>
      <c r="C28" s="136" t="s">
        <v>2581</v>
      </c>
      <c r="D28" s="76"/>
      <c r="E28" s="10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13.5" customHeight="1" x14ac:dyDescent="0.2">
      <c r="A29" s="173" t="s">
        <v>563</v>
      </c>
      <c r="B29" s="174" t="s">
        <v>2582</v>
      </c>
      <c r="C29" s="136" t="s">
        <v>2583</v>
      </c>
      <c r="D29" s="72">
        <f>SUM(D30:D36)</f>
        <v>0</v>
      </c>
      <c r="E29" s="175">
        <f>SUM(E30:E36)</f>
        <v>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13.5" customHeight="1" x14ac:dyDescent="0.2">
      <c r="A30" s="173" t="s">
        <v>563</v>
      </c>
      <c r="B30" s="174" t="s">
        <v>2561</v>
      </c>
      <c r="C30" s="136" t="s">
        <v>2584</v>
      </c>
      <c r="D30" s="76"/>
      <c r="E30" s="10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13.15" customHeight="1" x14ac:dyDescent="0.2">
      <c r="A31" s="173" t="s">
        <v>563</v>
      </c>
      <c r="B31" s="176" t="s">
        <v>2758</v>
      </c>
      <c r="C31" s="136" t="s">
        <v>2585</v>
      </c>
      <c r="D31" s="76"/>
      <c r="E31" s="104"/>
      <c r="F31" s="29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13.5" customHeight="1" x14ac:dyDescent="0.2">
      <c r="A32" s="173" t="s">
        <v>563</v>
      </c>
      <c r="B32" s="174" t="s">
        <v>2564</v>
      </c>
      <c r="C32" s="136" t="s">
        <v>2586</v>
      </c>
      <c r="D32" s="76"/>
      <c r="E32" s="10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13.5" customHeight="1" x14ac:dyDescent="0.2">
      <c r="A33" s="173" t="s">
        <v>563</v>
      </c>
      <c r="B33" s="176" t="s">
        <v>2759</v>
      </c>
      <c r="C33" s="136" t="s">
        <v>2587</v>
      </c>
      <c r="D33" s="76"/>
      <c r="E33" s="104"/>
      <c r="F33" s="29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3.5" customHeight="1" x14ac:dyDescent="0.2">
      <c r="A34" s="173" t="s">
        <v>563</v>
      </c>
      <c r="B34" s="176" t="s">
        <v>2760</v>
      </c>
      <c r="C34" s="136" t="s">
        <v>2588</v>
      </c>
      <c r="D34" s="76"/>
      <c r="E34" s="104"/>
      <c r="F34" s="29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13.5" customHeight="1" x14ac:dyDescent="0.2">
      <c r="A35" s="173" t="s">
        <v>563</v>
      </c>
      <c r="B35" s="174" t="s">
        <v>2568</v>
      </c>
      <c r="C35" s="136" t="s">
        <v>2589</v>
      </c>
      <c r="D35" s="76"/>
      <c r="E35" s="10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3.5" customHeight="1" x14ac:dyDescent="0.2">
      <c r="A36" s="173" t="s">
        <v>563</v>
      </c>
      <c r="B36" s="174" t="s">
        <v>2570</v>
      </c>
      <c r="C36" s="136" t="s">
        <v>2590</v>
      </c>
      <c r="D36" s="76"/>
      <c r="E36" s="10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13.5" customHeight="1" x14ac:dyDescent="0.2">
      <c r="A37" s="173" t="s">
        <v>2591</v>
      </c>
      <c r="B37" s="174" t="s">
        <v>2761</v>
      </c>
      <c r="C37" s="136" t="s">
        <v>2591</v>
      </c>
      <c r="D37" s="72">
        <f>D38+D43</f>
        <v>0</v>
      </c>
      <c r="E37" s="175">
        <f>E38+E43</f>
        <v>0</v>
      </c>
      <c r="F37" s="29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3.5" customHeight="1" x14ac:dyDescent="0.2">
      <c r="A38" s="173" t="s">
        <v>2592</v>
      </c>
      <c r="B38" s="174" t="s">
        <v>2762</v>
      </c>
      <c r="C38" s="136" t="s">
        <v>2592</v>
      </c>
      <c r="D38" s="72">
        <f t="shared" ref="D38:E38" si="5">SUM(D39:D42)</f>
        <v>0</v>
      </c>
      <c r="E38" s="175">
        <f t="shared" si="5"/>
        <v>0</v>
      </c>
      <c r="F38" s="29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13.5" customHeight="1" x14ac:dyDescent="0.2">
      <c r="A39" s="173" t="s">
        <v>563</v>
      </c>
      <c r="B39" s="174" t="s">
        <v>2593</v>
      </c>
      <c r="C39" s="136" t="s">
        <v>2594</v>
      </c>
      <c r="D39" s="76"/>
      <c r="E39" s="10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3.5" customHeight="1" x14ac:dyDescent="0.2">
      <c r="A40" s="173" t="s">
        <v>563</v>
      </c>
      <c r="B40" s="174" t="s">
        <v>2595</v>
      </c>
      <c r="C40" s="136" t="s">
        <v>2596</v>
      </c>
      <c r="D40" s="76"/>
      <c r="E40" s="10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13.5" customHeight="1" x14ac:dyDescent="0.2">
      <c r="A41" s="173" t="s">
        <v>563</v>
      </c>
      <c r="B41" s="174" t="s">
        <v>2763</v>
      </c>
      <c r="C41" s="136" t="s">
        <v>2597</v>
      </c>
      <c r="D41" s="76"/>
      <c r="E41" s="104"/>
      <c r="F41" s="29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13.5" customHeight="1" x14ac:dyDescent="0.2">
      <c r="A42" s="173" t="s">
        <v>563</v>
      </c>
      <c r="B42" s="174" t="s">
        <v>2598</v>
      </c>
      <c r="C42" s="136" t="s">
        <v>2599</v>
      </c>
      <c r="D42" s="76"/>
      <c r="E42" s="10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13.5" customHeight="1" x14ac:dyDescent="0.2">
      <c r="A43" s="173" t="s">
        <v>2600</v>
      </c>
      <c r="B43" s="174" t="s">
        <v>2601</v>
      </c>
      <c r="C43" s="136" t="s">
        <v>2600</v>
      </c>
      <c r="D43" s="72">
        <f t="shared" ref="D43:E43" si="6">SUM(D44:D47)</f>
        <v>0</v>
      </c>
      <c r="E43" s="175">
        <f t="shared" si="6"/>
        <v>0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13.5" customHeight="1" x14ac:dyDescent="0.2">
      <c r="A44" s="173" t="s">
        <v>563</v>
      </c>
      <c r="B44" s="174" t="s">
        <v>2593</v>
      </c>
      <c r="C44" s="136" t="s">
        <v>2602</v>
      </c>
      <c r="D44" s="76"/>
      <c r="E44" s="10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13.5" customHeight="1" x14ac:dyDescent="0.2">
      <c r="A45" s="173" t="s">
        <v>563</v>
      </c>
      <c r="B45" s="174" t="s">
        <v>2595</v>
      </c>
      <c r="C45" s="136" t="s">
        <v>2603</v>
      </c>
      <c r="D45" s="76"/>
      <c r="E45" s="10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13.5" customHeight="1" x14ac:dyDescent="0.2">
      <c r="A46" s="173" t="s">
        <v>563</v>
      </c>
      <c r="B46" s="174" t="s">
        <v>2763</v>
      </c>
      <c r="C46" s="136" t="s">
        <v>2604</v>
      </c>
      <c r="D46" s="76"/>
      <c r="E46" s="104"/>
      <c r="F46" s="29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13.5" customHeight="1" x14ac:dyDescent="0.2">
      <c r="A47" s="177"/>
      <c r="B47" s="178" t="s">
        <v>2598</v>
      </c>
      <c r="C47" s="179" t="s">
        <v>2605</v>
      </c>
      <c r="D47" s="83"/>
      <c r="E47" s="10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12" customHeight="1" x14ac:dyDescent="0.2">
      <c r="A48" s="180"/>
      <c r="B48" s="181"/>
      <c r="C48" s="18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12" customHeight="1" x14ac:dyDescent="0.2">
      <c r="A49" s="180"/>
      <c r="B49" s="181"/>
      <c r="C49" s="18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12" customHeight="1" x14ac:dyDescent="0.2">
      <c r="A50" s="106"/>
      <c r="B50" s="107"/>
      <c r="C50" s="183"/>
      <c r="D50" s="468"/>
      <c r="E50" s="487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</row>
    <row r="51" spans="1:22" ht="12" customHeight="1" x14ac:dyDescent="0.2">
      <c r="A51" s="106"/>
      <c r="B51" s="107"/>
      <c r="C51" s="183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</row>
    <row r="52" spans="1:22" ht="12" customHeight="1" x14ac:dyDescent="0.2">
      <c r="A52" s="106"/>
      <c r="B52" s="107"/>
      <c r="C52" s="183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</row>
    <row r="53" spans="1:22" ht="12" customHeight="1" x14ac:dyDescent="0.2">
      <c r="A53" s="106"/>
      <c r="B53" s="107"/>
      <c r="C53" s="183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</row>
    <row r="54" spans="1:22" ht="12" customHeight="1" x14ac:dyDescent="0.2">
      <c r="A54" s="180"/>
      <c r="B54" s="181"/>
      <c r="C54" s="182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12" customHeight="1" x14ac:dyDescent="0.2">
      <c r="A55" s="180"/>
      <c r="B55" s="181"/>
      <c r="C55" s="182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12" customHeight="1" x14ac:dyDescent="0.2">
      <c r="A56" s="180"/>
      <c r="B56" s="181"/>
      <c r="C56" s="182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12" customHeight="1" x14ac:dyDescent="0.2">
      <c r="A57" s="180"/>
      <c r="B57" s="181"/>
      <c r="C57" s="182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12" customHeight="1" x14ac:dyDescent="0.2">
      <c r="A58" s="180"/>
      <c r="B58" s="181"/>
      <c r="C58" s="182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12" customHeight="1" x14ac:dyDescent="0.2">
      <c r="A59" s="180"/>
      <c r="B59" s="181"/>
      <c r="C59" s="182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12" customHeight="1" x14ac:dyDescent="0.2">
      <c r="A60" s="180"/>
      <c r="B60" s="181"/>
      <c r="C60" s="182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12" customHeight="1" x14ac:dyDescent="0.2">
      <c r="A61" s="180"/>
      <c r="B61" s="181"/>
      <c r="C61" s="182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12" customHeight="1" x14ac:dyDescent="0.2">
      <c r="A62" s="180"/>
      <c r="B62" s="181"/>
      <c r="C62" s="182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12" customHeight="1" x14ac:dyDescent="0.2">
      <c r="A63" s="180"/>
      <c r="B63" s="181"/>
      <c r="C63" s="182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12" customHeight="1" x14ac:dyDescent="0.2">
      <c r="A64" s="180"/>
      <c r="B64" s="181"/>
      <c r="C64" s="182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12" customHeight="1" x14ac:dyDescent="0.2">
      <c r="A65" s="180"/>
      <c r="B65" s="181"/>
      <c r="C65" s="182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12" customHeight="1" x14ac:dyDescent="0.2">
      <c r="A66" s="180"/>
      <c r="B66" s="181"/>
      <c r="C66" s="182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12" customHeight="1" x14ac:dyDescent="0.2">
      <c r="A67" s="180"/>
      <c r="B67" s="181"/>
      <c r="C67" s="18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12" customHeight="1" x14ac:dyDescent="0.2">
      <c r="A68" s="180"/>
      <c r="B68" s="181"/>
      <c r="C68" s="182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12" customHeight="1" x14ac:dyDescent="0.2">
      <c r="A69" s="180"/>
      <c r="B69" s="181"/>
      <c r="C69" s="182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12" customHeight="1" x14ac:dyDescent="0.2">
      <c r="A70" s="180"/>
      <c r="B70" s="181"/>
      <c r="C70" s="182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12" customHeight="1" x14ac:dyDescent="0.2">
      <c r="A71" s="180"/>
      <c r="B71" s="181"/>
      <c r="C71" s="182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12" customHeight="1" x14ac:dyDescent="0.2">
      <c r="A72" s="180"/>
      <c r="B72" s="181"/>
      <c r="C72" s="182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12" customHeight="1" x14ac:dyDescent="0.2">
      <c r="A73" s="180"/>
      <c r="B73" s="181"/>
      <c r="C73" s="182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12" customHeight="1" x14ac:dyDescent="0.2">
      <c r="A74" s="180"/>
      <c r="B74" s="181"/>
      <c r="C74" s="182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12" customHeight="1" x14ac:dyDescent="0.2">
      <c r="A75" s="180"/>
      <c r="B75" s="181"/>
      <c r="C75" s="182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12" customHeight="1" x14ac:dyDescent="0.2">
      <c r="A76" s="180"/>
      <c r="B76" s="181"/>
      <c r="C76" s="182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12" customHeight="1" x14ac:dyDescent="0.2">
      <c r="A77" s="180"/>
      <c r="B77" s="181"/>
      <c r="C77" s="18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12" customHeight="1" x14ac:dyDescent="0.2">
      <c r="A78" s="180"/>
      <c r="B78" s="181"/>
      <c r="C78" s="18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12" customHeight="1" x14ac:dyDescent="0.2">
      <c r="A79" s="180"/>
      <c r="B79" s="181"/>
      <c r="C79" s="18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12" customHeight="1" x14ac:dyDescent="0.2">
      <c r="A80" s="180"/>
      <c r="B80" s="181"/>
      <c r="C80" s="18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12" customHeight="1" x14ac:dyDescent="0.2">
      <c r="A81" s="180"/>
      <c r="B81" s="181"/>
      <c r="C81" s="18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12" customHeight="1" x14ac:dyDescent="0.2">
      <c r="A82" s="180"/>
      <c r="B82" s="181"/>
      <c r="C82" s="18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12" customHeight="1" x14ac:dyDescent="0.2">
      <c r="A83" s="180"/>
      <c r="B83" s="181"/>
      <c r="C83" s="182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12" customHeight="1" x14ac:dyDescent="0.2">
      <c r="A84" s="180"/>
      <c r="B84" s="181"/>
      <c r="C84" s="182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12" customHeight="1" x14ac:dyDescent="0.2">
      <c r="A85" s="180"/>
      <c r="B85" s="181"/>
      <c r="C85" s="182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12" customHeight="1" x14ac:dyDescent="0.2">
      <c r="A86" s="180"/>
      <c r="B86" s="181"/>
      <c r="C86" s="182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12" customHeight="1" x14ac:dyDescent="0.2">
      <c r="A87" s="180"/>
      <c r="B87" s="181"/>
      <c r="C87" s="182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12" customHeight="1" x14ac:dyDescent="0.2">
      <c r="A88" s="180"/>
      <c r="B88" s="181"/>
      <c r="C88" s="182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12" customHeight="1" x14ac:dyDescent="0.2">
      <c r="A89" s="180"/>
      <c r="B89" s="181"/>
      <c r="C89" s="182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12" customHeight="1" x14ac:dyDescent="0.2">
      <c r="A90" s="180"/>
      <c r="B90" s="181"/>
      <c r="C90" s="182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12" customHeight="1" x14ac:dyDescent="0.2">
      <c r="A91" s="180"/>
      <c r="B91" s="181"/>
      <c r="C91" s="182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12" customHeight="1" x14ac:dyDescent="0.2">
      <c r="A92" s="180"/>
      <c r="B92" s="181"/>
      <c r="C92" s="182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12" customHeight="1" x14ac:dyDescent="0.2">
      <c r="A93" s="180"/>
      <c r="B93" s="181"/>
      <c r="C93" s="182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12" customHeight="1" x14ac:dyDescent="0.2">
      <c r="A94" s="180"/>
      <c r="B94" s="181"/>
      <c r="C94" s="182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12" customHeight="1" x14ac:dyDescent="0.2">
      <c r="A95" s="180"/>
      <c r="B95" s="181"/>
      <c r="C95" s="182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12" customHeight="1" x14ac:dyDescent="0.2">
      <c r="A96" s="180"/>
      <c r="B96" s="181"/>
      <c r="C96" s="182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12" customHeight="1" x14ac:dyDescent="0.2">
      <c r="A97" s="180"/>
      <c r="B97" s="181"/>
      <c r="C97" s="182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12" customHeight="1" x14ac:dyDescent="0.2">
      <c r="A98" s="180"/>
      <c r="B98" s="181"/>
      <c r="C98" s="182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12" customHeight="1" x14ac:dyDescent="0.2">
      <c r="A99" s="180"/>
      <c r="B99" s="181"/>
      <c r="C99" s="18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12" customHeight="1" x14ac:dyDescent="0.2">
      <c r="A100" s="180"/>
      <c r="B100" s="181"/>
      <c r="C100" s="18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12" customHeight="1" x14ac:dyDescent="0.2">
      <c r="A101" s="180"/>
      <c r="B101" s="181"/>
      <c r="C101" s="18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12" customHeight="1" x14ac:dyDescent="0.2">
      <c r="A102" s="180"/>
      <c r="B102" s="181"/>
      <c r="C102" s="18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12" customHeight="1" x14ac:dyDescent="0.2">
      <c r="A103" s="180"/>
      <c r="B103" s="181"/>
      <c r="C103" s="18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12" customHeight="1" x14ac:dyDescent="0.2">
      <c r="A104" s="180"/>
      <c r="B104" s="181"/>
      <c r="C104" s="18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12" customHeight="1" x14ac:dyDescent="0.2">
      <c r="A105" s="180"/>
      <c r="B105" s="181"/>
      <c r="C105" s="182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12" customHeight="1" x14ac:dyDescent="0.2">
      <c r="A106" s="180"/>
      <c r="B106" s="181"/>
      <c r="C106" s="182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12" customHeight="1" x14ac:dyDescent="0.2">
      <c r="A107" s="180"/>
      <c r="B107" s="181"/>
      <c r="C107" s="182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12" customHeight="1" x14ac:dyDescent="0.2">
      <c r="A108" s="180"/>
      <c r="B108" s="181"/>
      <c r="C108" s="182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12" customHeight="1" x14ac:dyDescent="0.2">
      <c r="A109" s="180"/>
      <c r="B109" s="181"/>
      <c r="C109" s="182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12" customHeight="1" x14ac:dyDescent="0.2">
      <c r="A110" s="180"/>
      <c r="B110" s="181"/>
      <c r="C110" s="182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12" customHeight="1" x14ac:dyDescent="0.2">
      <c r="A111" s="180"/>
      <c r="B111" s="181"/>
      <c r="C111" s="182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12" customHeight="1" x14ac:dyDescent="0.2">
      <c r="A112" s="180"/>
      <c r="B112" s="181"/>
      <c r="C112" s="182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12" customHeight="1" x14ac:dyDescent="0.2">
      <c r="A113" s="180"/>
      <c r="B113" s="181"/>
      <c r="C113" s="182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12" customHeight="1" x14ac:dyDescent="0.2">
      <c r="A114" s="180"/>
      <c r="B114" s="181"/>
      <c r="C114" s="182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12" customHeight="1" x14ac:dyDescent="0.2">
      <c r="A115" s="180"/>
      <c r="B115" s="181"/>
      <c r="C115" s="18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12" customHeight="1" x14ac:dyDescent="0.2">
      <c r="A116" s="180"/>
      <c r="B116" s="181"/>
      <c r="C116" s="18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12" customHeight="1" x14ac:dyDescent="0.2">
      <c r="A117" s="180"/>
      <c r="B117" s="181"/>
      <c r="C117" s="18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12" customHeight="1" x14ac:dyDescent="0.2">
      <c r="A118" s="180"/>
      <c r="B118" s="181"/>
      <c r="C118" s="18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12" customHeight="1" x14ac:dyDescent="0.2">
      <c r="A119" s="180"/>
      <c r="B119" s="181"/>
      <c r="C119" s="18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12" customHeight="1" x14ac:dyDescent="0.2">
      <c r="A120" s="180"/>
      <c r="B120" s="181"/>
      <c r="C120" s="18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12" customHeight="1" x14ac:dyDescent="0.2">
      <c r="A121" s="180"/>
      <c r="B121" s="181"/>
      <c r="C121" s="18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12" customHeight="1" x14ac:dyDescent="0.2">
      <c r="A122" s="180"/>
      <c r="B122" s="181"/>
      <c r="C122" s="18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12" customHeight="1" x14ac:dyDescent="0.2">
      <c r="A123" s="180"/>
      <c r="B123" s="181"/>
      <c r="C123" s="18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12" customHeight="1" x14ac:dyDescent="0.2">
      <c r="A124" s="180"/>
      <c r="B124" s="181"/>
      <c r="C124" s="18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12" customHeight="1" x14ac:dyDescent="0.2">
      <c r="A125" s="180"/>
      <c r="B125" s="181"/>
      <c r="C125" s="18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12" customHeight="1" x14ac:dyDescent="0.2">
      <c r="A126" s="180"/>
      <c r="B126" s="181"/>
      <c r="C126" s="18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12" customHeight="1" x14ac:dyDescent="0.2">
      <c r="A127" s="180"/>
      <c r="B127" s="181"/>
      <c r="C127" s="18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12" customHeight="1" x14ac:dyDescent="0.2">
      <c r="A128" s="180"/>
      <c r="B128" s="181"/>
      <c r="C128" s="18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12" customHeight="1" x14ac:dyDescent="0.2">
      <c r="A129" s="180"/>
      <c r="B129" s="181"/>
      <c r="C129" s="18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12" customHeight="1" x14ac:dyDescent="0.2">
      <c r="A130" s="180"/>
      <c r="B130" s="181"/>
      <c r="C130" s="18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12" customHeight="1" x14ac:dyDescent="0.2">
      <c r="A131" s="180"/>
      <c r="B131" s="181"/>
      <c r="C131" s="18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12" customHeight="1" x14ac:dyDescent="0.2">
      <c r="A132" s="180"/>
      <c r="B132" s="181"/>
      <c r="C132" s="18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12" customHeight="1" x14ac:dyDescent="0.2">
      <c r="A133" s="180"/>
      <c r="B133" s="181"/>
      <c r="C133" s="18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12" customHeight="1" x14ac:dyDescent="0.2">
      <c r="A134" s="180"/>
      <c r="B134" s="181"/>
      <c r="C134" s="18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12" customHeight="1" x14ac:dyDescent="0.2">
      <c r="A135" s="180"/>
      <c r="B135" s="181"/>
      <c r="C135" s="18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12" customHeight="1" x14ac:dyDescent="0.2">
      <c r="A136" s="180"/>
      <c r="B136" s="181"/>
      <c r="C136" s="18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12" customHeight="1" x14ac:dyDescent="0.2">
      <c r="A137" s="180"/>
      <c r="B137" s="181"/>
      <c r="C137" s="18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12" customHeight="1" x14ac:dyDescent="0.2">
      <c r="A138" s="180"/>
      <c r="B138" s="181"/>
      <c r="C138" s="18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12" customHeight="1" x14ac:dyDescent="0.2">
      <c r="A139" s="180"/>
      <c r="B139" s="181"/>
      <c r="C139" s="18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12" customHeight="1" x14ac:dyDescent="0.2">
      <c r="A140" s="180"/>
      <c r="B140" s="181"/>
      <c r="C140" s="18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12" customHeight="1" x14ac:dyDescent="0.2">
      <c r="A141" s="180"/>
      <c r="B141" s="181"/>
      <c r="C141" s="18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12" customHeight="1" x14ac:dyDescent="0.2">
      <c r="A142" s="180"/>
      <c r="B142" s="181"/>
      <c r="C142" s="18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12" customHeight="1" x14ac:dyDescent="0.2">
      <c r="A143" s="180"/>
      <c r="B143" s="181"/>
      <c r="C143" s="18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12" customHeight="1" x14ac:dyDescent="0.2">
      <c r="A144" s="180"/>
      <c r="B144" s="181"/>
      <c r="C144" s="18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12" customHeight="1" x14ac:dyDescent="0.2">
      <c r="A145" s="180"/>
      <c r="B145" s="181"/>
      <c r="C145" s="18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12" customHeight="1" x14ac:dyDescent="0.2">
      <c r="A146" s="180"/>
      <c r="B146" s="181"/>
      <c r="C146" s="18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12" customHeight="1" x14ac:dyDescent="0.2">
      <c r="A147" s="180"/>
      <c r="B147" s="181"/>
      <c r="C147" s="18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12.75" customHeight="1" x14ac:dyDescent="0.2">
      <c r="A148" s="180"/>
      <c r="B148" s="181"/>
      <c r="C148" s="18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12.75" customHeight="1" x14ac:dyDescent="0.2">
      <c r="A149" s="180"/>
      <c r="B149" s="181"/>
      <c r="C149" s="18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12.75" customHeight="1" x14ac:dyDescent="0.2">
      <c r="A150" s="180"/>
      <c r="B150" s="181"/>
      <c r="C150" s="182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12.75" customHeight="1" x14ac:dyDescent="0.2">
      <c r="A151" s="180"/>
      <c r="B151" s="181"/>
      <c r="C151" s="182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12.75" customHeight="1" x14ac:dyDescent="0.2">
      <c r="A152" s="180"/>
      <c r="B152" s="181"/>
      <c r="C152" s="182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12.75" customHeight="1" x14ac:dyDescent="0.2">
      <c r="A153" s="180"/>
      <c r="B153" s="181"/>
      <c r="C153" s="182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12.75" customHeight="1" x14ac:dyDescent="0.2">
      <c r="A154" s="180"/>
      <c r="B154" s="181"/>
      <c r="C154" s="182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12.75" customHeight="1" x14ac:dyDescent="0.2">
      <c r="A155" s="180"/>
      <c r="B155" s="181"/>
      <c r="C155" s="182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12.75" customHeight="1" x14ac:dyDescent="0.2">
      <c r="A156" s="180"/>
      <c r="B156" s="181"/>
      <c r="C156" s="182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12.75" customHeight="1" x14ac:dyDescent="0.2">
      <c r="A157" s="180"/>
      <c r="B157" s="181"/>
      <c r="C157" s="182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12.75" customHeight="1" x14ac:dyDescent="0.2">
      <c r="A158" s="180"/>
      <c r="B158" s="181"/>
      <c r="C158" s="182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12.75" customHeight="1" x14ac:dyDescent="0.2">
      <c r="A159" s="180"/>
      <c r="B159" s="181"/>
      <c r="C159" s="182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12.75" customHeight="1" x14ac:dyDescent="0.2">
      <c r="A160" s="180"/>
      <c r="B160" s="181"/>
      <c r="C160" s="182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12.75" customHeight="1" x14ac:dyDescent="0.2">
      <c r="A161" s="180"/>
      <c r="B161" s="181"/>
      <c r="C161" s="182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12.75" customHeight="1" x14ac:dyDescent="0.2">
      <c r="A162" s="180"/>
      <c r="B162" s="181"/>
      <c r="C162" s="182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12.75" customHeight="1" x14ac:dyDescent="0.2">
      <c r="A163" s="180"/>
      <c r="B163" s="181"/>
      <c r="C163" s="182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12.75" customHeight="1" x14ac:dyDescent="0.2">
      <c r="A164" s="180"/>
      <c r="B164" s="181"/>
      <c r="C164" s="182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12.75" customHeight="1" x14ac:dyDescent="0.2">
      <c r="A165" s="180"/>
      <c r="B165" s="181"/>
      <c r="C165" s="182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12.75" customHeight="1" x14ac:dyDescent="0.2">
      <c r="A166" s="180"/>
      <c r="B166" s="181"/>
      <c r="C166" s="182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12.75" customHeight="1" x14ac:dyDescent="0.2">
      <c r="A167" s="180"/>
      <c r="B167" s="181"/>
      <c r="C167" s="182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12.75" customHeight="1" x14ac:dyDescent="0.2">
      <c r="A168" s="180"/>
      <c r="B168" s="181"/>
      <c r="C168" s="182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12.75" customHeight="1" x14ac:dyDescent="0.2">
      <c r="A169" s="180"/>
      <c r="B169" s="181"/>
      <c r="C169" s="182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12.75" customHeight="1" x14ac:dyDescent="0.2">
      <c r="A170" s="180"/>
      <c r="B170" s="181"/>
      <c r="C170" s="182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12.75" customHeight="1" x14ac:dyDescent="0.2">
      <c r="A171" s="180"/>
      <c r="B171" s="181"/>
      <c r="C171" s="182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12.75" customHeight="1" x14ac:dyDescent="0.2">
      <c r="A172" s="180"/>
      <c r="B172" s="181"/>
      <c r="C172" s="182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12.75" customHeight="1" x14ac:dyDescent="0.2">
      <c r="A173" s="180"/>
      <c r="B173" s="181"/>
      <c r="C173" s="182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12.75" customHeight="1" x14ac:dyDescent="0.2">
      <c r="A174" s="180"/>
      <c r="B174" s="181"/>
      <c r="C174" s="182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12.75" customHeight="1" x14ac:dyDescent="0.2">
      <c r="A175" s="180"/>
      <c r="B175" s="181"/>
      <c r="C175" s="182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12.75" customHeight="1" x14ac:dyDescent="0.2">
      <c r="A176" s="180"/>
      <c r="B176" s="181"/>
      <c r="C176" s="182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12.75" customHeight="1" x14ac:dyDescent="0.2">
      <c r="A177" s="180"/>
      <c r="B177" s="181"/>
      <c r="C177" s="182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12.75" customHeight="1" x14ac:dyDescent="0.2">
      <c r="A178" s="180"/>
      <c r="B178" s="181"/>
      <c r="C178" s="182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12.75" customHeight="1" x14ac:dyDescent="0.2">
      <c r="A179" s="180"/>
      <c r="B179" s="181"/>
      <c r="C179" s="182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12.75" customHeight="1" x14ac:dyDescent="0.2">
      <c r="A180" s="180"/>
      <c r="B180" s="181"/>
      <c r="C180" s="182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12.75" customHeight="1" x14ac:dyDescent="0.2">
      <c r="A181" s="180"/>
      <c r="B181" s="181"/>
      <c r="C181" s="182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12.75" customHeight="1" x14ac:dyDescent="0.2">
      <c r="A182" s="180"/>
      <c r="B182" s="181"/>
      <c r="C182" s="182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12.75" customHeight="1" x14ac:dyDescent="0.2">
      <c r="A183" s="180"/>
      <c r="B183" s="181"/>
      <c r="C183" s="182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12.75" customHeight="1" x14ac:dyDescent="0.2">
      <c r="A184" s="180"/>
      <c r="B184" s="181"/>
      <c r="C184" s="182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12.75" customHeight="1" x14ac:dyDescent="0.2">
      <c r="A185" s="180"/>
      <c r="B185" s="181"/>
      <c r="C185" s="182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12.75" customHeight="1" x14ac:dyDescent="0.2">
      <c r="A186" s="180"/>
      <c r="B186" s="181"/>
      <c r="C186" s="182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12.75" customHeight="1" x14ac:dyDescent="0.2">
      <c r="A187" s="180"/>
      <c r="B187" s="181"/>
      <c r="C187" s="182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12.75" customHeight="1" x14ac:dyDescent="0.2">
      <c r="A188" s="180"/>
      <c r="B188" s="181"/>
      <c r="C188" s="182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12.75" customHeight="1" x14ac:dyDescent="0.2">
      <c r="A189" s="180"/>
      <c r="B189" s="181"/>
      <c r="C189" s="182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12.75" customHeight="1" x14ac:dyDescent="0.2">
      <c r="A190" s="180"/>
      <c r="B190" s="181"/>
      <c r="C190" s="182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12.75" customHeight="1" x14ac:dyDescent="0.2">
      <c r="A191" s="180"/>
      <c r="B191" s="181"/>
      <c r="C191" s="182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12.75" customHeight="1" x14ac:dyDescent="0.2">
      <c r="A192" s="180"/>
      <c r="B192" s="181"/>
      <c r="C192" s="182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12.75" customHeight="1" x14ac:dyDescent="0.2">
      <c r="A193" s="180"/>
      <c r="B193" s="181"/>
      <c r="C193" s="182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12.75" customHeight="1" x14ac:dyDescent="0.2">
      <c r="A194" s="180"/>
      <c r="B194" s="181"/>
      <c r="C194" s="182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12.75" customHeight="1" x14ac:dyDescent="0.2">
      <c r="A195" s="180"/>
      <c r="B195" s="181"/>
      <c r="C195" s="182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12.75" customHeight="1" x14ac:dyDescent="0.2">
      <c r="A196" s="180"/>
      <c r="B196" s="181"/>
      <c r="C196" s="182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12.75" customHeight="1" x14ac:dyDescent="0.2">
      <c r="A197" s="180"/>
      <c r="B197" s="181"/>
      <c r="C197" s="182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12.75" customHeight="1" x14ac:dyDescent="0.2">
      <c r="A198" s="180"/>
      <c r="B198" s="181"/>
      <c r="C198" s="182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12.75" customHeight="1" x14ac:dyDescent="0.2">
      <c r="A199" s="180"/>
      <c r="B199" s="181"/>
      <c r="C199" s="182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12.75" customHeight="1" x14ac:dyDescent="0.2">
      <c r="A200" s="180"/>
      <c r="B200" s="181"/>
      <c r="C200" s="182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12.75" customHeight="1" x14ac:dyDescent="0.2">
      <c r="A201" s="180"/>
      <c r="B201" s="181"/>
      <c r="C201" s="182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12.75" customHeight="1" x14ac:dyDescent="0.2">
      <c r="A202" s="180"/>
      <c r="B202" s="181"/>
      <c r="C202" s="182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12.75" customHeight="1" x14ac:dyDescent="0.2">
      <c r="A203" s="180"/>
      <c r="B203" s="181"/>
      <c r="C203" s="182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12.75" customHeight="1" x14ac:dyDescent="0.2">
      <c r="A204" s="180"/>
      <c r="B204" s="181"/>
      <c r="C204" s="182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12.75" customHeight="1" x14ac:dyDescent="0.2">
      <c r="A205" s="180"/>
      <c r="B205" s="181"/>
      <c r="C205" s="182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12.75" customHeight="1" x14ac:dyDescent="0.2">
      <c r="A206" s="180"/>
      <c r="B206" s="181"/>
      <c r="C206" s="182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12.75" customHeight="1" x14ac:dyDescent="0.2">
      <c r="A207" s="180"/>
      <c r="B207" s="181"/>
      <c r="C207" s="182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12.75" customHeight="1" x14ac:dyDescent="0.2">
      <c r="A208" s="180"/>
      <c r="B208" s="181"/>
      <c r="C208" s="182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12.75" customHeight="1" x14ac:dyDescent="0.2">
      <c r="A209" s="180"/>
      <c r="B209" s="181"/>
      <c r="C209" s="182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12.75" customHeight="1" x14ac:dyDescent="0.2">
      <c r="A210" s="180"/>
      <c r="B210" s="181"/>
      <c r="C210" s="182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12.75" customHeight="1" x14ac:dyDescent="0.2">
      <c r="A211" s="180"/>
      <c r="B211" s="181"/>
      <c r="C211" s="182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12.75" customHeight="1" x14ac:dyDescent="0.2">
      <c r="A212" s="180"/>
      <c r="B212" s="181"/>
      <c r="C212" s="182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12.75" customHeight="1" x14ac:dyDescent="0.2">
      <c r="A213" s="180"/>
      <c r="B213" s="181"/>
      <c r="C213" s="182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12.75" customHeight="1" x14ac:dyDescent="0.2">
      <c r="A214" s="180"/>
      <c r="B214" s="181"/>
      <c r="C214" s="182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12.75" customHeight="1" x14ac:dyDescent="0.2">
      <c r="A215" s="180"/>
      <c r="B215" s="181"/>
      <c r="C215" s="182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12.75" customHeight="1" x14ac:dyDescent="0.2">
      <c r="A216" s="180"/>
      <c r="B216" s="181"/>
      <c r="C216" s="182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12.75" customHeight="1" x14ac:dyDescent="0.2">
      <c r="A217" s="180"/>
      <c r="B217" s="181"/>
      <c r="C217" s="182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12.75" customHeight="1" x14ac:dyDescent="0.2">
      <c r="A218" s="180"/>
      <c r="B218" s="181"/>
      <c r="C218" s="182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12.75" customHeight="1" x14ac:dyDescent="0.2">
      <c r="A219" s="180"/>
      <c r="B219" s="181"/>
      <c r="C219" s="182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12.75" customHeight="1" x14ac:dyDescent="0.2">
      <c r="A220" s="180"/>
      <c r="B220" s="181"/>
      <c r="C220" s="182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12.75" customHeight="1" x14ac:dyDescent="0.2">
      <c r="A221" s="180"/>
      <c r="B221" s="181"/>
      <c r="C221" s="182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12.75" customHeight="1" x14ac:dyDescent="0.2">
      <c r="A222" s="180"/>
      <c r="B222" s="181"/>
      <c r="C222" s="182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12.75" customHeight="1" x14ac:dyDescent="0.2">
      <c r="A223" s="180"/>
      <c r="B223" s="181"/>
      <c r="C223" s="182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12.75" customHeight="1" x14ac:dyDescent="0.2">
      <c r="A224" s="180"/>
      <c r="B224" s="181"/>
      <c r="C224" s="182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12.75" customHeight="1" x14ac:dyDescent="0.2">
      <c r="A225" s="180"/>
      <c r="B225" s="181"/>
      <c r="C225" s="182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ht="12.75" customHeight="1" x14ac:dyDescent="0.2">
      <c r="A226" s="180"/>
      <c r="B226" s="181"/>
      <c r="C226" s="182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12.75" customHeight="1" x14ac:dyDescent="0.2">
      <c r="A227" s="180"/>
      <c r="B227" s="181"/>
      <c r="C227" s="182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12.75" customHeight="1" x14ac:dyDescent="0.2">
      <c r="A228" s="180"/>
      <c r="B228" s="181"/>
      <c r="C228" s="182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12.75" customHeight="1" x14ac:dyDescent="0.2">
      <c r="A229" s="180"/>
      <c r="B229" s="181"/>
      <c r="C229" s="182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12.75" customHeight="1" x14ac:dyDescent="0.2">
      <c r="A230" s="180"/>
      <c r="B230" s="181"/>
      <c r="C230" s="182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12.75" customHeight="1" x14ac:dyDescent="0.2">
      <c r="A231" s="180"/>
      <c r="B231" s="181"/>
      <c r="C231" s="182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12.75" customHeight="1" x14ac:dyDescent="0.2">
      <c r="A232" s="180"/>
      <c r="B232" s="181"/>
      <c r="C232" s="182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12.75" customHeight="1" x14ac:dyDescent="0.2">
      <c r="A233" s="180"/>
      <c r="B233" s="181"/>
      <c r="C233" s="182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12.75" customHeight="1" x14ac:dyDescent="0.2">
      <c r="A234" s="180"/>
      <c r="B234" s="181"/>
      <c r="C234" s="182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12.75" customHeight="1" x14ac:dyDescent="0.2">
      <c r="A235" s="180"/>
      <c r="B235" s="181"/>
      <c r="C235" s="182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12.75" customHeight="1" x14ac:dyDescent="0.2">
      <c r="A236" s="180"/>
      <c r="B236" s="181"/>
      <c r="C236" s="182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12.75" customHeight="1" x14ac:dyDescent="0.2">
      <c r="A237" s="180"/>
      <c r="B237" s="181"/>
      <c r="C237" s="182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12.75" customHeight="1" x14ac:dyDescent="0.2">
      <c r="A238" s="180"/>
      <c r="B238" s="181"/>
      <c r="C238" s="182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12.75" customHeight="1" x14ac:dyDescent="0.2">
      <c r="A239" s="180"/>
      <c r="B239" s="181"/>
      <c r="C239" s="182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12.75" customHeight="1" x14ac:dyDescent="0.2">
      <c r="A240" s="180"/>
      <c r="B240" s="181"/>
      <c r="C240" s="182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12.75" customHeight="1" x14ac:dyDescent="0.2">
      <c r="A241" s="180"/>
      <c r="B241" s="181"/>
      <c r="C241" s="182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12.75" customHeight="1" x14ac:dyDescent="0.2">
      <c r="A242" s="180"/>
      <c r="B242" s="181"/>
      <c r="C242" s="182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12.75" customHeight="1" x14ac:dyDescent="0.2">
      <c r="A243" s="180"/>
      <c r="B243" s="181"/>
      <c r="C243" s="182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12.75" customHeight="1" x14ac:dyDescent="0.2">
      <c r="A244" s="180"/>
      <c r="B244" s="181"/>
      <c r="C244" s="182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12.75" customHeight="1" x14ac:dyDescent="0.2">
      <c r="A245" s="180"/>
      <c r="B245" s="181"/>
      <c r="C245" s="182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12.75" customHeight="1" x14ac:dyDescent="0.2">
      <c r="A246" s="180"/>
      <c r="B246" s="181"/>
      <c r="C246" s="182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12.75" customHeight="1" x14ac:dyDescent="0.2">
      <c r="A247" s="180"/>
      <c r="B247" s="181"/>
      <c r="C247" s="182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15.75" customHeight="1" x14ac:dyDescent="0.2">
      <c r="C248" s="186"/>
    </row>
    <row r="249" spans="1:22" ht="15.75" customHeight="1" x14ac:dyDescent="0.2">
      <c r="C249" s="186"/>
    </row>
    <row r="250" spans="1:22" ht="15.75" customHeight="1" x14ac:dyDescent="0.2">
      <c r="C250" s="186"/>
    </row>
    <row r="251" spans="1:22" ht="15.75" customHeight="1" x14ac:dyDescent="0.2">
      <c r="C251" s="186"/>
    </row>
    <row r="252" spans="1:22" ht="15.75" customHeight="1" x14ac:dyDescent="0.2">
      <c r="C252" s="186"/>
    </row>
    <row r="253" spans="1:22" ht="15.75" customHeight="1" x14ac:dyDescent="0.2">
      <c r="C253" s="186"/>
    </row>
    <row r="254" spans="1:22" ht="15.75" customHeight="1" x14ac:dyDescent="0.2">
      <c r="C254" s="186"/>
    </row>
    <row r="255" spans="1:22" ht="15.75" customHeight="1" x14ac:dyDescent="0.2">
      <c r="C255" s="186"/>
    </row>
    <row r="256" spans="1:22" ht="15.75" customHeight="1" x14ac:dyDescent="0.2">
      <c r="C256" s="186"/>
    </row>
    <row r="257" spans="3:3" ht="15.75" customHeight="1" x14ac:dyDescent="0.2">
      <c r="C257" s="186"/>
    </row>
    <row r="258" spans="3:3" ht="15.75" customHeight="1" x14ac:dyDescent="0.2">
      <c r="C258" s="186"/>
    </row>
    <row r="259" spans="3:3" ht="15.75" customHeight="1" x14ac:dyDescent="0.2">
      <c r="C259" s="186"/>
    </row>
    <row r="260" spans="3:3" ht="15.75" customHeight="1" x14ac:dyDescent="0.2">
      <c r="C260" s="186"/>
    </row>
    <row r="261" spans="3:3" ht="15.75" customHeight="1" x14ac:dyDescent="0.2">
      <c r="C261" s="186"/>
    </row>
    <row r="262" spans="3:3" ht="15.75" customHeight="1" x14ac:dyDescent="0.2">
      <c r="C262" s="186"/>
    </row>
    <row r="263" spans="3:3" ht="15.75" customHeight="1" x14ac:dyDescent="0.2">
      <c r="C263" s="186"/>
    </row>
    <row r="264" spans="3:3" ht="15.75" customHeight="1" x14ac:dyDescent="0.2">
      <c r="C264" s="186"/>
    </row>
    <row r="265" spans="3:3" ht="15.75" customHeight="1" x14ac:dyDescent="0.2">
      <c r="C265" s="186"/>
    </row>
    <row r="266" spans="3:3" ht="15.75" customHeight="1" x14ac:dyDescent="0.2">
      <c r="C266" s="186"/>
    </row>
    <row r="267" spans="3:3" ht="15.75" customHeight="1" x14ac:dyDescent="0.2">
      <c r="C267" s="186"/>
    </row>
    <row r="268" spans="3:3" ht="15.75" customHeight="1" x14ac:dyDescent="0.2">
      <c r="C268" s="186"/>
    </row>
    <row r="269" spans="3:3" ht="15.75" customHeight="1" x14ac:dyDescent="0.2">
      <c r="C269" s="186"/>
    </row>
    <row r="270" spans="3:3" ht="15.75" customHeight="1" x14ac:dyDescent="0.2">
      <c r="C270" s="186"/>
    </row>
    <row r="271" spans="3:3" ht="15.75" customHeight="1" x14ac:dyDescent="0.2">
      <c r="C271" s="186"/>
    </row>
    <row r="272" spans="3:3" ht="15.75" customHeight="1" x14ac:dyDescent="0.2">
      <c r="C272" s="186"/>
    </row>
    <row r="273" spans="3:3" ht="15.75" customHeight="1" x14ac:dyDescent="0.2">
      <c r="C273" s="186"/>
    </row>
    <row r="274" spans="3:3" ht="15.75" customHeight="1" x14ac:dyDescent="0.2">
      <c r="C274" s="186"/>
    </row>
    <row r="275" spans="3:3" ht="15.75" customHeight="1" x14ac:dyDescent="0.2">
      <c r="C275" s="186"/>
    </row>
    <row r="276" spans="3:3" ht="15.75" customHeight="1" x14ac:dyDescent="0.2">
      <c r="C276" s="186"/>
    </row>
    <row r="277" spans="3:3" ht="15.75" customHeight="1" x14ac:dyDescent="0.2">
      <c r="C277" s="186"/>
    </row>
    <row r="278" spans="3:3" ht="15.75" customHeight="1" x14ac:dyDescent="0.2">
      <c r="C278" s="186"/>
    </row>
    <row r="279" spans="3:3" ht="15.75" customHeight="1" x14ac:dyDescent="0.2">
      <c r="C279" s="186"/>
    </row>
    <row r="280" spans="3:3" ht="15.75" customHeight="1" x14ac:dyDescent="0.2">
      <c r="C280" s="186"/>
    </row>
    <row r="281" spans="3:3" ht="15.75" customHeight="1" x14ac:dyDescent="0.2">
      <c r="C281" s="186"/>
    </row>
    <row r="282" spans="3:3" ht="15.75" customHeight="1" x14ac:dyDescent="0.2">
      <c r="C282" s="186"/>
    </row>
    <row r="283" spans="3:3" ht="15.75" customHeight="1" x14ac:dyDescent="0.2">
      <c r="C283" s="186"/>
    </row>
    <row r="284" spans="3:3" ht="15.75" customHeight="1" x14ac:dyDescent="0.2">
      <c r="C284" s="186"/>
    </row>
    <row r="285" spans="3:3" ht="15.75" customHeight="1" x14ac:dyDescent="0.2">
      <c r="C285" s="186"/>
    </row>
    <row r="286" spans="3:3" ht="15.75" customHeight="1" x14ac:dyDescent="0.2">
      <c r="C286" s="186"/>
    </row>
    <row r="287" spans="3:3" ht="15.75" customHeight="1" x14ac:dyDescent="0.2">
      <c r="C287" s="186"/>
    </row>
    <row r="288" spans="3:3" ht="15.75" customHeight="1" x14ac:dyDescent="0.2">
      <c r="C288" s="186"/>
    </row>
    <row r="289" spans="3:3" ht="15.75" customHeight="1" x14ac:dyDescent="0.2">
      <c r="C289" s="186"/>
    </row>
    <row r="290" spans="3:3" ht="15.75" customHeight="1" x14ac:dyDescent="0.2">
      <c r="C290" s="186"/>
    </row>
    <row r="291" spans="3:3" ht="15.75" customHeight="1" x14ac:dyDescent="0.2">
      <c r="C291" s="186"/>
    </row>
    <row r="292" spans="3:3" ht="15.75" customHeight="1" x14ac:dyDescent="0.2">
      <c r="C292" s="186"/>
    </row>
    <row r="293" spans="3:3" ht="15.75" customHeight="1" x14ac:dyDescent="0.2">
      <c r="C293" s="186"/>
    </row>
    <row r="294" spans="3:3" ht="15.75" customHeight="1" x14ac:dyDescent="0.2">
      <c r="C294" s="186"/>
    </row>
    <row r="295" spans="3:3" ht="15.75" customHeight="1" x14ac:dyDescent="0.2">
      <c r="C295" s="186"/>
    </row>
    <row r="296" spans="3:3" ht="15.75" customHeight="1" x14ac:dyDescent="0.2">
      <c r="C296" s="186"/>
    </row>
    <row r="297" spans="3:3" ht="15.75" customHeight="1" x14ac:dyDescent="0.2">
      <c r="C297" s="186"/>
    </row>
    <row r="298" spans="3:3" ht="15.75" customHeight="1" x14ac:dyDescent="0.2">
      <c r="C298" s="186"/>
    </row>
    <row r="299" spans="3:3" ht="15.75" customHeight="1" x14ac:dyDescent="0.2">
      <c r="C299" s="186"/>
    </row>
    <row r="300" spans="3:3" ht="15.75" customHeight="1" x14ac:dyDescent="0.2">
      <c r="C300" s="186"/>
    </row>
    <row r="301" spans="3:3" ht="15.75" customHeight="1" x14ac:dyDescent="0.2">
      <c r="C301" s="186"/>
    </row>
    <row r="302" spans="3:3" ht="15.75" customHeight="1" x14ac:dyDescent="0.2">
      <c r="C302" s="186"/>
    </row>
    <row r="303" spans="3:3" ht="15.75" customHeight="1" x14ac:dyDescent="0.2">
      <c r="C303" s="186"/>
    </row>
    <row r="304" spans="3:3" ht="15.75" customHeight="1" x14ac:dyDescent="0.2">
      <c r="C304" s="186"/>
    </row>
    <row r="305" spans="3:3" ht="15.75" customHeight="1" x14ac:dyDescent="0.2">
      <c r="C305" s="186"/>
    </row>
    <row r="306" spans="3:3" ht="15.75" customHeight="1" x14ac:dyDescent="0.2">
      <c r="C306" s="186"/>
    </row>
    <row r="307" spans="3:3" ht="15.75" customHeight="1" x14ac:dyDescent="0.2">
      <c r="C307" s="186"/>
    </row>
    <row r="308" spans="3:3" ht="15.75" customHeight="1" x14ac:dyDescent="0.2">
      <c r="C308" s="186"/>
    </row>
    <row r="309" spans="3:3" ht="15.75" customHeight="1" x14ac:dyDescent="0.2">
      <c r="C309" s="186"/>
    </row>
    <row r="310" spans="3:3" ht="15.75" customHeight="1" x14ac:dyDescent="0.2">
      <c r="C310" s="186"/>
    </row>
    <row r="311" spans="3:3" ht="15.75" customHeight="1" x14ac:dyDescent="0.2">
      <c r="C311" s="186"/>
    </row>
    <row r="312" spans="3:3" ht="15.75" customHeight="1" x14ac:dyDescent="0.2">
      <c r="C312" s="186"/>
    </row>
    <row r="313" spans="3:3" ht="15.75" customHeight="1" x14ac:dyDescent="0.2">
      <c r="C313" s="186"/>
    </row>
    <row r="314" spans="3:3" ht="15.75" customHeight="1" x14ac:dyDescent="0.2">
      <c r="C314" s="186"/>
    </row>
    <row r="315" spans="3:3" ht="15.75" customHeight="1" x14ac:dyDescent="0.2">
      <c r="C315" s="186"/>
    </row>
    <row r="316" spans="3:3" ht="15.75" customHeight="1" x14ac:dyDescent="0.2">
      <c r="C316" s="186"/>
    </row>
    <row r="317" spans="3:3" ht="15.75" customHeight="1" x14ac:dyDescent="0.2">
      <c r="C317" s="186"/>
    </row>
    <row r="318" spans="3:3" ht="15.75" customHeight="1" x14ac:dyDescent="0.2">
      <c r="C318" s="186"/>
    </row>
    <row r="319" spans="3:3" ht="15.75" customHeight="1" x14ac:dyDescent="0.2">
      <c r="C319" s="186"/>
    </row>
    <row r="320" spans="3:3" ht="15.75" customHeight="1" x14ac:dyDescent="0.2">
      <c r="C320" s="186"/>
    </row>
    <row r="321" spans="3:3" ht="15.75" customHeight="1" x14ac:dyDescent="0.2">
      <c r="C321" s="186"/>
    </row>
    <row r="322" spans="3:3" ht="15.75" customHeight="1" x14ac:dyDescent="0.2">
      <c r="C322" s="186"/>
    </row>
    <row r="323" spans="3:3" ht="15.75" customHeight="1" x14ac:dyDescent="0.2">
      <c r="C323" s="186"/>
    </row>
    <row r="324" spans="3:3" ht="15.75" customHeight="1" x14ac:dyDescent="0.2">
      <c r="C324" s="186"/>
    </row>
    <row r="325" spans="3:3" ht="15.75" customHeight="1" x14ac:dyDescent="0.2">
      <c r="C325" s="186"/>
    </row>
    <row r="326" spans="3:3" ht="15.75" customHeight="1" x14ac:dyDescent="0.2">
      <c r="C326" s="186"/>
    </row>
    <row r="327" spans="3:3" ht="15.75" customHeight="1" x14ac:dyDescent="0.2">
      <c r="C327" s="186"/>
    </row>
    <row r="328" spans="3:3" ht="15.75" customHeight="1" x14ac:dyDescent="0.2">
      <c r="C328" s="186"/>
    </row>
    <row r="329" spans="3:3" ht="15.75" customHeight="1" x14ac:dyDescent="0.2">
      <c r="C329" s="186"/>
    </row>
    <row r="330" spans="3:3" ht="15.75" customHeight="1" x14ac:dyDescent="0.2">
      <c r="C330" s="186"/>
    </row>
    <row r="331" spans="3:3" ht="15.75" customHeight="1" x14ac:dyDescent="0.2">
      <c r="C331" s="186"/>
    </row>
    <row r="332" spans="3:3" ht="15.75" customHeight="1" x14ac:dyDescent="0.2">
      <c r="C332" s="186"/>
    </row>
    <row r="333" spans="3:3" ht="15.75" customHeight="1" x14ac:dyDescent="0.2">
      <c r="C333" s="186"/>
    </row>
    <row r="334" spans="3:3" ht="15.75" customHeight="1" x14ac:dyDescent="0.2">
      <c r="C334" s="186"/>
    </row>
    <row r="335" spans="3:3" ht="15.75" customHeight="1" x14ac:dyDescent="0.2">
      <c r="C335" s="186"/>
    </row>
    <row r="336" spans="3:3" ht="15.75" customHeight="1" x14ac:dyDescent="0.2">
      <c r="C336" s="186"/>
    </row>
    <row r="337" spans="3:3" ht="15.75" customHeight="1" x14ac:dyDescent="0.2">
      <c r="C337" s="186"/>
    </row>
    <row r="338" spans="3:3" ht="15.75" customHeight="1" x14ac:dyDescent="0.2">
      <c r="C338" s="186"/>
    </row>
    <row r="339" spans="3:3" ht="15.75" customHeight="1" x14ac:dyDescent="0.2">
      <c r="C339" s="186"/>
    </row>
    <row r="340" spans="3:3" ht="15.75" customHeight="1" x14ac:dyDescent="0.2">
      <c r="C340" s="186"/>
    </row>
    <row r="341" spans="3:3" ht="15.75" customHeight="1" x14ac:dyDescent="0.2">
      <c r="C341" s="186"/>
    </row>
    <row r="342" spans="3:3" ht="15.75" customHeight="1" x14ac:dyDescent="0.2">
      <c r="C342" s="186"/>
    </row>
    <row r="343" spans="3:3" ht="15.75" customHeight="1" x14ac:dyDescent="0.2">
      <c r="C343" s="186"/>
    </row>
    <row r="344" spans="3:3" ht="15.75" customHeight="1" x14ac:dyDescent="0.2">
      <c r="C344" s="186"/>
    </row>
    <row r="345" spans="3:3" ht="15.75" customHeight="1" x14ac:dyDescent="0.2">
      <c r="C345" s="186"/>
    </row>
    <row r="346" spans="3:3" ht="15.75" customHeight="1" x14ac:dyDescent="0.2">
      <c r="C346" s="186"/>
    </row>
    <row r="347" spans="3:3" ht="15.75" customHeight="1" x14ac:dyDescent="0.2">
      <c r="C347" s="186"/>
    </row>
    <row r="348" spans="3:3" ht="15.75" customHeight="1" x14ac:dyDescent="0.2">
      <c r="C348" s="186"/>
    </row>
    <row r="349" spans="3:3" ht="15.75" customHeight="1" x14ac:dyDescent="0.2">
      <c r="C349" s="186"/>
    </row>
    <row r="350" spans="3:3" ht="15.75" customHeight="1" x14ac:dyDescent="0.2">
      <c r="C350" s="186"/>
    </row>
    <row r="351" spans="3:3" ht="15.75" customHeight="1" x14ac:dyDescent="0.2">
      <c r="C351" s="186"/>
    </row>
    <row r="352" spans="3:3" ht="15.75" customHeight="1" x14ac:dyDescent="0.2">
      <c r="C352" s="186"/>
    </row>
    <row r="353" spans="3:3" ht="15.75" customHeight="1" x14ac:dyDescent="0.2">
      <c r="C353" s="186"/>
    </row>
    <row r="354" spans="3:3" ht="15.75" customHeight="1" x14ac:dyDescent="0.2">
      <c r="C354" s="186"/>
    </row>
    <row r="355" spans="3:3" ht="15.75" customHeight="1" x14ac:dyDescent="0.2">
      <c r="C355" s="186"/>
    </row>
    <row r="356" spans="3:3" ht="15.75" customHeight="1" x14ac:dyDescent="0.2">
      <c r="C356" s="186"/>
    </row>
    <row r="357" spans="3:3" ht="15.75" customHeight="1" x14ac:dyDescent="0.2">
      <c r="C357" s="186"/>
    </row>
    <row r="358" spans="3:3" ht="15.75" customHeight="1" x14ac:dyDescent="0.2">
      <c r="C358" s="186"/>
    </row>
    <row r="359" spans="3:3" ht="15.75" customHeight="1" x14ac:dyDescent="0.2">
      <c r="C359" s="186"/>
    </row>
    <row r="360" spans="3:3" ht="15.75" customHeight="1" x14ac:dyDescent="0.2">
      <c r="C360" s="186"/>
    </row>
    <row r="361" spans="3:3" ht="15.75" customHeight="1" x14ac:dyDescent="0.2">
      <c r="C361" s="186"/>
    </row>
    <row r="362" spans="3:3" ht="15.75" customHeight="1" x14ac:dyDescent="0.2">
      <c r="C362" s="186"/>
    </row>
    <row r="363" spans="3:3" ht="15.75" customHeight="1" x14ac:dyDescent="0.2">
      <c r="C363" s="186"/>
    </row>
    <row r="364" spans="3:3" ht="15.75" customHeight="1" x14ac:dyDescent="0.2">
      <c r="C364" s="186"/>
    </row>
    <row r="365" spans="3:3" ht="15.75" customHeight="1" x14ac:dyDescent="0.2">
      <c r="C365" s="186"/>
    </row>
    <row r="366" spans="3:3" ht="15.75" customHeight="1" x14ac:dyDescent="0.2">
      <c r="C366" s="186"/>
    </row>
    <row r="367" spans="3:3" ht="15.75" customHeight="1" x14ac:dyDescent="0.2">
      <c r="C367" s="186"/>
    </row>
    <row r="368" spans="3:3" ht="15.75" customHeight="1" x14ac:dyDescent="0.2">
      <c r="C368" s="186"/>
    </row>
    <row r="369" spans="3:3" ht="15.75" customHeight="1" x14ac:dyDescent="0.2">
      <c r="C369" s="186"/>
    </row>
    <row r="370" spans="3:3" ht="15.75" customHeight="1" x14ac:dyDescent="0.2">
      <c r="C370" s="186"/>
    </row>
    <row r="371" spans="3:3" ht="15.75" customHeight="1" x14ac:dyDescent="0.2">
      <c r="C371" s="186"/>
    </row>
    <row r="372" spans="3:3" ht="15.75" customHeight="1" x14ac:dyDescent="0.2">
      <c r="C372" s="186"/>
    </row>
    <row r="373" spans="3:3" ht="15.75" customHeight="1" x14ac:dyDescent="0.2">
      <c r="C373" s="186"/>
    </row>
    <row r="374" spans="3:3" ht="15.75" customHeight="1" x14ac:dyDescent="0.2">
      <c r="C374" s="186"/>
    </row>
    <row r="375" spans="3:3" ht="15.75" customHeight="1" x14ac:dyDescent="0.2">
      <c r="C375" s="186"/>
    </row>
    <row r="376" spans="3:3" ht="15.75" customHeight="1" x14ac:dyDescent="0.2">
      <c r="C376" s="186"/>
    </row>
    <row r="377" spans="3:3" ht="15.75" customHeight="1" x14ac:dyDescent="0.2">
      <c r="C377" s="186"/>
    </row>
    <row r="378" spans="3:3" ht="15.75" customHeight="1" x14ac:dyDescent="0.2">
      <c r="C378" s="186"/>
    </row>
    <row r="379" spans="3:3" ht="15.75" customHeight="1" x14ac:dyDescent="0.2">
      <c r="C379" s="186"/>
    </row>
    <row r="380" spans="3:3" ht="15.75" customHeight="1" x14ac:dyDescent="0.2">
      <c r="C380" s="186"/>
    </row>
    <row r="381" spans="3:3" ht="15.75" customHeight="1" x14ac:dyDescent="0.2">
      <c r="C381" s="186"/>
    </row>
    <row r="382" spans="3:3" ht="15.75" customHeight="1" x14ac:dyDescent="0.2">
      <c r="C382" s="186"/>
    </row>
    <row r="383" spans="3:3" ht="15.75" customHeight="1" x14ac:dyDescent="0.2">
      <c r="C383" s="186"/>
    </row>
    <row r="384" spans="3:3" ht="15.75" customHeight="1" x14ac:dyDescent="0.2">
      <c r="C384" s="186"/>
    </row>
    <row r="385" spans="3:3" ht="15.75" customHeight="1" x14ac:dyDescent="0.2">
      <c r="C385" s="186"/>
    </row>
    <row r="386" spans="3:3" ht="15.75" customHeight="1" x14ac:dyDescent="0.2">
      <c r="C386" s="186"/>
    </row>
    <row r="387" spans="3:3" ht="15.75" customHeight="1" x14ac:dyDescent="0.2">
      <c r="C387" s="186"/>
    </row>
    <row r="388" spans="3:3" ht="15.75" customHeight="1" x14ac:dyDescent="0.2">
      <c r="C388" s="186"/>
    </row>
    <row r="389" spans="3:3" ht="15.75" customHeight="1" x14ac:dyDescent="0.2">
      <c r="C389" s="186"/>
    </row>
    <row r="390" spans="3:3" ht="15.75" customHeight="1" x14ac:dyDescent="0.2">
      <c r="C390" s="186"/>
    </row>
    <row r="391" spans="3:3" ht="15.75" customHeight="1" x14ac:dyDescent="0.2">
      <c r="C391" s="186"/>
    </row>
    <row r="392" spans="3:3" ht="15.75" customHeight="1" x14ac:dyDescent="0.2">
      <c r="C392" s="186"/>
    </row>
    <row r="393" spans="3:3" ht="15.75" customHeight="1" x14ac:dyDescent="0.2">
      <c r="C393" s="186"/>
    </row>
    <row r="394" spans="3:3" ht="15.75" customHeight="1" x14ac:dyDescent="0.2">
      <c r="C394" s="186"/>
    </row>
    <row r="395" spans="3:3" ht="15.75" customHeight="1" x14ac:dyDescent="0.2">
      <c r="C395" s="186"/>
    </row>
    <row r="396" spans="3:3" ht="15.75" customHeight="1" x14ac:dyDescent="0.2">
      <c r="C396" s="186"/>
    </row>
    <row r="397" spans="3:3" ht="15.75" customHeight="1" x14ac:dyDescent="0.2">
      <c r="C397" s="186"/>
    </row>
    <row r="398" spans="3:3" ht="15.75" customHeight="1" x14ac:dyDescent="0.2">
      <c r="C398" s="186"/>
    </row>
    <row r="399" spans="3:3" ht="15.75" customHeight="1" x14ac:dyDescent="0.2">
      <c r="C399" s="186"/>
    </row>
    <row r="400" spans="3:3" ht="15.75" customHeight="1" x14ac:dyDescent="0.2">
      <c r="C400" s="186"/>
    </row>
    <row r="401" spans="3:3" ht="15.75" customHeight="1" x14ac:dyDescent="0.2">
      <c r="C401" s="186"/>
    </row>
    <row r="402" spans="3:3" ht="15.75" customHeight="1" x14ac:dyDescent="0.2">
      <c r="C402" s="186"/>
    </row>
    <row r="403" spans="3:3" ht="15.75" customHeight="1" x14ac:dyDescent="0.2">
      <c r="C403" s="186"/>
    </row>
    <row r="404" spans="3:3" ht="15.75" customHeight="1" x14ac:dyDescent="0.2">
      <c r="C404" s="186"/>
    </row>
    <row r="405" spans="3:3" ht="15.75" customHeight="1" x14ac:dyDescent="0.2">
      <c r="C405" s="186"/>
    </row>
    <row r="406" spans="3:3" ht="15.75" customHeight="1" x14ac:dyDescent="0.2">
      <c r="C406" s="186"/>
    </row>
    <row r="407" spans="3:3" ht="15.75" customHeight="1" x14ac:dyDescent="0.2">
      <c r="C407" s="186"/>
    </row>
    <row r="408" spans="3:3" ht="15.75" customHeight="1" x14ac:dyDescent="0.2">
      <c r="C408" s="186"/>
    </row>
    <row r="409" spans="3:3" ht="15.75" customHeight="1" x14ac:dyDescent="0.2">
      <c r="C409" s="186"/>
    </row>
    <row r="410" spans="3:3" ht="15.75" customHeight="1" x14ac:dyDescent="0.2">
      <c r="C410" s="186"/>
    </row>
    <row r="411" spans="3:3" ht="15.75" customHeight="1" x14ac:dyDescent="0.2">
      <c r="C411" s="186"/>
    </row>
    <row r="412" spans="3:3" ht="15.75" customHeight="1" x14ac:dyDescent="0.2">
      <c r="C412" s="186"/>
    </row>
    <row r="413" spans="3:3" ht="15.75" customHeight="1" x14ac:dyDescent="0.2">
      <c r="C413" s="186"/>
    </row>
    <row r="414" spans="3:3" ht="15.75" customHeight="1" x14ac:dyDescent="0.2">
      <c r="C414" s="186"/>
    </row>
    <row r="415" spans="3:3" ht="15.75" customHeight="1" x14ac:dyDescent="0.2">
      <c r="C415" s="186"/>
    </row>
    <row r="416" spans="3:3" ht="15.75" customHeight="1" x14ac:dyDescent="0.2">
      <c r="C416" s="186"/>
    </row>
    <row r="417" spans="3:3" ht="15.75" customHeight="1" x14ac:dyDescent="0.2">
      <c r="C417" s="186"/>
    </row>
    <row r="418" spans="3:3" ht="15.75" customHeight="1" x14ac:dyDescent="0.2">
      <c r="C418" s="186"/>
    </row>
    <row r="419" spans="3:3" ht="15.75" customHeight="1" x14ac:dyDescent="0.2">
      <c r="C419" s="186"/>
    </row>
    <row r="420" spans="3:3" ht="15.75" customHeight="1" x14ac:dyDescent="0.2">
      <c r="C420" s="186"/>
    </row>
    <row r="421" spans="3:3" ht="15.75" customHeight="1" x14ac:dyDescent="0.2">
      <c r="C421" s="186"/>
    </row>
    <row r="422" spans="3:3" ht="15.75" customHeight="1" x14ac:dyDescent="0.2">
      <c r="C422" s="186"/>
    </row>
    <row r="423" spans="3:3" ht="15.75" customHeight="1" x14ac:dyDescent="0.2">
      <c r="C423" s="186"/>
    </row>
    <row r="424" spans="3:3" ht="15.75" customHeight="1" x14ac:dyDescent="0.2">
      <c r="C424" s="186"/>
    </row>
    <row r="425" spans="3:3" ht="15.75" customHeight="1" x14ac:dyDescent="0.2">
      <c r="C425" s="186"/>
    </row>
    <row r="426" spans="3:3" ht="15.75" customHeight="1" x14ac:dyDescent="0.2">
      <c r="C426" s="186"/>
    </row>
    <row r="427" spans="3:3" ht="15.75" customHeight="1" x14ac:dyDescent="0.2">
      <c r="C427" s="186"/>
    </row>
    <row r="428" spans="3:3" ht="15.75" customHeight="1" x14ac:dyDescent="0.2">
      <c r="C428" s="186"/>
    </row>
    <row r="429" spans="3:3" ht="15.75" customHeight="1" x14ac:dyDescent="0.2">
      <c r="C429" s="186"/>
    </row>
    <row r="430" spans="3:3" ht="15.75" customHeight="1" x14ac:dyDescent="0.2">
      <c r="C430" s="186"/>
    </row>
    <row r="431" spans="3:3" ht="15.75" customHeight="1" x14ac:dyDescent="0.2">
      <c r="C431" s="186"/>
    </row>
    <row r="432" spans="3:3" ht="15.75" customHeight="1" x14ac:dyDescent="0.2">
      <c r="C432" s="186"/>
    </row>
    <row r="433" spans="3:3" ht="15.75" customHeight="1" x14ac:dyDescent="0.2">
      <c r="C433" s="186"/>
    </row>
    <row r="434" spans="3:3" ht="15.75" customHeight="1" x14ac:dyDescent="0.2">
      <c r="C434" s="186"/>
    </row>
    <row r="435" spans="3:3" ht="15.75" customHeight="1" x14ac:dyDescent="0.2">
      <c r="C435" s="186"/>
    </row>
    <row r="436" spans="3:3" ht="15.75" customHeight="1" x14ac:dyDescent="0.2">
      <c r="C436" s="186"/>
    </row>
    <row r="437" spans="3:3" ht="15.75" customHeight="1" x14ac:dyDescent="0.2">
      <c r="C437" s="186"/>
    </row>
    <row r="438" spans="3:3" ht="15.75" customHeight="1" x14ac:dyDescent="0.2">
      <c r="C438" s="186"/>
    </row>
    <row r="439" spans="3:3" ht="15.75" customHeight="1" x14ac:dyDescent="0.2">
      <c r="C439" s="186"/>
    </row>
    <row r="440" spans="3:3" ht="15.75" customHeight="1" x14ac:dyDescent="0.2">
      <c r="C440" s="186"/>
    </row>
    <row r="441" spans="3:3" ht="15.75" customHeight="1" x14ac:dyDescent="0.2">
      <c r="C441" s="186"/>
    </row>
    <row r="442" spans="3:3" ht="15.75" customHeight="1" x14ac:dyDescent="0.2">
      <c r="C442" s="186"/>
    </row>
    <row r="443" spans="3:3" ht="15.75" customHeight="1" x14ac:dyDescent="0.2">
      <c r="C443" s="186"/>
    </row>
    <row r="444" spans="3:3" ht="15.75" customHeight="1" x14ac:dyDescent="0.2">
      <c r="C444" s="186"/>
    </row>
    <row r="445" spans="3:3" ht="15.75" customHeight="1" x14ac:dyDescent="0.2">
      <c r="C445" s="186"/>
    </row>
    <row r="446" spans="3:3" ht="15.75" customHeight="1" x14ac:dyDescent="0.2">
      <c r="C446" s="186"/>
    </row>
    <row r="447" spans="3:3" ht="15.75" customHeight="1" x14ac:dyDescent="0.2">
      <c r="C447" s="186"/>
    </row>
    <row r="448" spans="3:3" ht="15.75" customHeight="1" x14ac:dyDescent="0.2">
      <c r="C448" s="186"/>
    </row>
    <row r="449" spans="3:3" ht="15.75" customHeight="1" x14ac:dyDescent="0.2">
      <c r="C449" s="186"/>
    </row>
    <row r="450" spans="3:3" ht="15.75" customHeight="1" x14ac:dyDescent="0.2">
      <c r="C450" s="186"/>
    </row>
    <row r="451" spans="3:3" ht="15.75" customHeight="1" x14ac:dyDescent="0.2">
      <c r="C451" s="186"/>
    </row>
    <row r="452" spans="3:3" ht="15.75" customHeight="1" x14ac:dyDescent="0.2">
      <c r="C452" s="186"/>
    </row>
    <row r="453" spans="3:3" ht="15.75" customHeight="1" x14ac:dyDescent="0.2">
      <c r="C453" s="186"/>
    </row>
    <row r="454" spans="3:3" ht="15.75" customHeight="1" x14ac:dyDescent="0.2">
      <c r="C454" s="186"/>
    </row>
    <row r="455" spans="3:3" ht="15.75" customHeight="1" x14ac:dyDescent="0.2">
      <c r="C455" s="186"/>
    </row>
    <row r="456" spans="3:3" ht="15.75" customHeight="1" x14ac:dyDescent="0.2">
      <c r="C456" s="186"/>
    </row>
    <row r="457" spans="3:3" ht="15.75" customHeight="1" x14ac:dyDescent="0.2">
      <c r="C457" s="186"/>
    </row>
    <row r="458" spans="3:3" ht="15.75" customHeight="1" x14ac:dyDescent="0.2">
      <c r="C458" s="186"/>
    </row>
    <row r="459" spans="3:3" ht="15.75" customHeight="1" x14ac:dyDescent="0.2">
      <c r="C459" s="186"/>
    </row>
    <row r="460" spans="3:3" ht="15.75" customHeight="1" x14ac:dyDescent="0.2">
      <c r="C460" s="186"/>
    </row>
    <row r="461" spans="3:3" ht="15.75" customHeight="1" x14ac:dyDescent="0.2">
      <c r="C461" s="186"/>
    </row>
    <row r="462" spans="3:3" ht="15.75" customHeight="1" x14ac:dyDescent="0.2">
      <c r="C462" s="186"/>
    </row>
    <row r="463" spans="3:3" ht="15.75" customHeight="1" x14ac:dyDescent="0.2">
      <c r="C463" s="186"/>
    </row>
    <row r="464" spans="3:3" ht="15.75" customHeight="1" x14ac:dyDescent="0.2">
      <c r="C464" s="186"/>
    </row>
    <row r="465" spans="3:3" ht="15.75" customHeight="1" x14ac:dyDescent="0.2">
      <c r="C465" s="186"/>
    </row>
    <row r="466" spans="3:3" ht="15.75" customHeight="1" x14ac:dyDescent="0.2">
      <c r="C466" s="186"/>
    </row>
    <row r="467" spans="3:3" ht="15.75" customHeight="1" x14ac:dyDescent="0.2">
      <c r="C467" s="186"/>
    </row>
    <row r="468" spans="3:3" ht="15.75" customHeight="1" x14ac:dyDescent="0.2">
      <c r="C468" s="186"/>
    </row>
    <row r="469" spans="3:3" ht="15.75" customHeight="1" x14ac:dyDescent="0.2">
      <c r="C469" s="186"/>
    </row>
    <row r="470" spans="3:3" ht="15.75" customHeight="1" x14ac:dyDescent="0.2">
      <c r="C470" s="186"/>
    </row>
    <row r="471" spans="3:3" ht="15.75" customHeight="1" x14ac:dyDescent="0.2">
      <c r="C471" s="186"/>
    </row>
    <row r="472" spans="3:3" ht="15.75" customHeight="1" x14ac:dyDescent="0.2">
      <c r="C472" s="186"/>
    </row>
    <row r="473" spans="3:3" ht="15.75" customHeight="1" x14ac:dyDescent="0.2">
      <c r="C473" s="186"/>
    </row>
    <row r="474" spans="3:3" ht="15.75" customHeight="1" x14ac:dyDescent="0.2">
      <c r="C474" s="186"/>
    </row>
    <row r="475" spans="3:3" ht="15.75" customHeight="1" x14ac:dyDescent="0.2">
      <c r="C475" s="186"/>
    </row>
    <row r="476" spans="3:3" ht="15.75" customHeight="1" x14ac:dyDescent="0.2">
      <c r="C476" s="186"/>
    </row>
    <row r="477" spans="3:3" ht="15.75" customHeight="1" x14ac:dyDescent="0.2">
      <c r="C477" s="186"/>
    </row>
    <row r="478" spans="3:3" ht="15.75" customHeight="1" x14ac:dyDescent="0.2">
      <c r="C478" s="186"/>
    </row>
    <row r="479" spans="3:3" ht="15.75" customHeight="1" x14ac:dyDescent="0.2">
      <c r="C479" s="186"/>
    </row>
    <row r="480" spans="3:3" ht="15.75" customHeight="1" x14ac:dyDescent="0.2">
      <c r="C480" s="186"/>
    </row>
    <row r="481" spans="3:3" ht="15.75" customHeight="1" x14ac:dyDescent="0.2">
      <c r="C481" s="186"/>
    </row>
    <row r="482" spans="3:3" ht="15.75" customHeight="1" x14ac:dyDescent="0.2">
      <c r="C482" s="186"/>
    </row>
    <row r="483" spans="3:3" ht="15.75" customHeight="1" x14ac:dyDescent="0.2">
      <c r="C483" s="186"/>
    </row>
    <row r="484" spans="3:3" ht="15.75" customHeight="1" x14ac:dyDescent="0.2">
      <c r="C484" s="186"/>
    </row>
    <row r="485" spans="3:3" ht="15.75" customHeight="1" x14ac:dyDescent="0.2">
      <c r="C485" s="186"/>
    </row>
    <row r="486" spans="3:3" ht="15.75" customHeight="1" x14ac:dyDescent="0.2">
      <c r="C486" s="186"/>
    </row>
    <row r="487" spans="3:3" ht="15.75" customHeight="1" x14ac:dyDescent="0.2">
      <c r="C487" s="186"/>
    </row>
    <row r="488" spans="3:3" ht="15.75" customHeight="1" x14ac:dyDescent="0.2">
      <c r="C488" s="186"/>
    </row>
    <row r="489" spans="3:3" ht="15.75" customHeight="1" x14ac:dyDescent="0.2">
      <c r="C489" s="186"/>
    </row>
    <row r="490" spans="3:3" ht="15.75" customHeight="1" x14ac:dyDescent="0.2">
      <c r="C490" s="186"/>
    </row>
    <row r="491" spans="3:3" ht="15.75" customHeight="1" x14ac:dyDescent="0.2">
      <c r="C491" s="186"/>
    </row>
    <row r="492" spans="3:3" ht="15.75" customHeight="1" x14ac:dyDescent="0.2">
      <c r="C492" s="186"/>
    </row>
    <row r="493" spans="3:3" ht="15.75" customHeight="1" x14ac:dyDescent="0.2">
      <c r="C493" s="186"/>
    </row>
    <row r="494" spans="3:3" ht="15.75" customHeight="1" x14ac:dyDescent="0.2">
      <c r="C494" s="186"/>
    </row>
    <row r="495" spans="3:3" ht="15.75" customHeight="1" x14ac:dyDescent="0.2">
      <c r="C495" s="186"/>
    </row>
    <row r="496" spans="3:3" ht="15.75" customHeight="1" x14ac:dyDescent="0.2">
      <c r="C496" s="186"/>
    </row>
    <row r="497" spans="3:3" ht="15.75" customHeight="1" x14ac:dyDescent="0.2">
      <c r="C497" s="186"/>
    </row>
    <row r="498" spans="3:3" ht="15.75" customHeight="1" x14ac:dyDescent="0.2">
      <c r="C498" s="186"/>
    </row>
    <row r="499" spans="3:3" ht="15.75" customHeight="1" x14ac:dyDescent="0.2">
      <c r="C499" s="186"/>
    </row>
    <row r="500" spans="3:3" ht="15.75" customHeight="1" x14ac:dyDescent="0.2">
      <c r="C500" s="186"/>
    </row>
    <row r="501" spans="3:3" ht="15.75" customHeight="1" x14ac:dyDescent="0.2">
      <c r="C501" s="186"/>
    </row>
    <row r="502" spans="3:3" ht="15.75" customHeight="1" x14ac:dyDescent="0.2">
      <c r="C502" s="186"/>
    </row>
    <row r="503" spans="3:3" ht="15.75" customHeight="1" x14ac:dyDescent="0.2">
      <c r="C503" s="186"/>
    </row>
    <row r="504" spans="3:3" ht="15.75" customHeight="1" x14ac:dyDescent="0.2">
      <c r="C504" s="186"/>
    </row>
    <row r="505" spans="3:3" ht="15.75" customHeight="1" x14ac:dyDescent="0.2">
      <c r="C505" s="186"/>
    </row>
    <row r="506" spans="3:3" ht="15.75" customHeight="1" x14ac:dyDescent="0.2">
      <c r="C506" s="186"/>
    </row>
    <row r="507" spans="3:3" ht="15.75" customHeight="1" x14ac:dyDescent="0.2">
      <c r="C507" s="186"/>
    </row>
    <row r="508" spans="3:3" ht="15.75" customHeight="1" x14ac:dyDescent="0.2">
      <c r="C508" s="186"/>
    </row>
    <row r="509" spans="3:3" ht="15.75" customHeight="1" x14ac:dyDescent="0.2">
      <c r="C509" s="186"/>
    </row>
    <row r="510" spans="3:3" ht="15.75" customHeight="1" x14ac:dyDescent="0.2">
      <c r="C510" s="186"/>
    </row>
    <row r="511" spans="3:3" ht="15.75" customHeight="1" x14ac:dyDescent="0.2">
      <c r="C511" s="186"/>
    </row>
    <row r="512" spans="3:3" ht="15.75" customHeight="1" x14ac:dyDescent="0.2">
      <c r="C512" s="186"/>
    </row>
    <row r="513" spans="3:3" ht="15.75" customHeight="1" x14ac:dyDescent="0.2">
      <c r="C513" s="186"/>
    </row>
    <row r="514" spans="3:3" ht="15.75" customHeight="1" x14ac:dyDescent="0.2">
      <c r="C514" s="186"/>
    </row>
    <row r="515" spans="3:3" ht="15.75" customHeight="1" x14ac:dyDescent="0.2">
      <c r="C515" s="186"/>
    </row>
    <row r="516" spans="3:3" ht="15.75" customHeight="1" x14ac:dyDescent="0.2">
      <c r="C516" s="186"/>
    </row>
    <row r="517" spans="3:3" ht="15.75" customHeight="1" x14ac:dyDescent="0.2">
      <c r="C517" s="186"/>
    </row>
    <row r="518" spans="3:3" ht="15.75" customHeight="1" x14ac:dyDescent="0.2">
      <c r="C518" s="186"/>
    </row>
    <row r="519" spans="3:3" ht="15.75" customHeight="1" x14ac:dyDescent="0.2">
      <c r="C519" s="186"/>
    </row>
    <row r="520" spans="3:3" ht="15.75" customHeight="1" x14ac:dyDescent="0.2">
      <c r="C520" s="186"/>
    </row>
    <row r="521" spans="3:3" ht="15.75" customHeight="1" x14ac:dyDescent="0.2">
      <c r="C521" s="186"/>
    </row>
    <row r="522" spans="3:3" ht="15.75" customHeight="1" x14ac:dyDescent="0.2">
      <c r="C522" s="186"/>
    </row>
    <row r="523" spans="3:3" ht="15.75" customHeight="1" x14ac:dyDescent="0.2">
      <c r="C523" s="186"/>
    </row>
    <row r="524" spans="3:3" ht="15.75" customHeight="1" x14ac:dyDescent="0.2">
      <c r="C524" s="186"/>
    </row>
    <row r="525" spans="3:3" ht="15.75" customHeight="1" x14ac:dyDescent="0.2">
      <c r="C525" s="186"/>
    </row>
    <row r="526" spans="3:3" ht="15.75" customHeight="1" x14ac:dyDescent="0.2">
      <c r="C526" s="186"/>
    </row>
    <row r="527" spans="3:3" ht="15.75" customHeight="1" x14ac:dyDescent="0.2">
      <c r="C527" s="186"/>
    </row>
    <row r="528" spans="3:3" ht="15.75" customHeight="1" x14ac:dyDescent="0.2">
      <c r="C528" s="186"/>
    </row>
    <row r="529" spans="3:3" ht="15.75" customHeight="1" x14ac:dyDescent="0.2">
      <c r="C529" s="186"/>
    </row>
    <row r="530" spans="3:3" ht="15.75" customHeight="1" x14ac:dyDescent="0.2">
      <c r="C530" s="186"/>
    </row>
    <row r="531" spans="3:3" ht="15.75" customHeight="1" x14ac:dyDescent="0.2">
      <c r="C531" s="186"/>
    </row>
    <row r="532" spans="3:3" ht="15.75" customHeight="1" x14ac:dyDescent="0.2">
      <c r="C532" s="186"/>
    </row>
    <row r="533" spans="3:3" ht="15.75" customHeight="1" x14ac:dyDescent="0.2">
      <c r="C533" s="186"/>
    </row>
    <row r="534" spans="3:3" ht="15.75" customHeight="1" x14ac:dyDescent="0.2">
      <c r="C534" s="186"/>
    </row>
    <row r="535" spans="3:3" ht="15.75" customHeight="1" x14ac:dyDescent="0.2">
      <c r="C535" s="186"/>
    </row>
    <row r="536" spans="3:3" ht="15.75" customHeight="1" x14ac:dyDescent="0.2">
      <c r="C536" s="186"/>
    </row>
    <row r="537" spans="3:3" ht="15.75" customHeight="1" x14ac:dyDescent="0.2">
      <c r="C537" s="186"/>
    </row>
    <row r="538" spans="3:3" ht="15.75" customHeight="1" x14ac:dyDescent="0.2">
      <c r="C538" s="186"/>
    </row>
    <row r="539" spans="3:3" ht="15.75" customHeight="1" x14ac:dyDescent="0.2">
      <c r="C539" s="186"/>
    </row>
    <row r="540" spans="3:3" ht="15.75" customHeight="1" x14ac:dyDescent="0.2">
      <c r="C540" s="186"/>
    </row>
    <row r="541" spans="3:3" ht="15.75" customHeight="1" x14ac:dyDescent="0.2">
      <c r="C541" s="186"/>
    </row>
    <row r="542" spans="3:3" ht="15.75" customHeight="1" x14ac:dyDescent="0.2">
      <c r="C542" s="186"/>
    </row>
    <row r="543" spans="3:3" ht="15.75" customHeight="1" x14ac:dyDescent="0.2">
      <c r="C543" s="186"/>
    </row>
    <row r="544" spans="3:3" ht="15.75" customHeight="1" x14ac:dyDescent="0.2">
      <c r="C544" s="186"/>
    </row>
    <row r="545" spans="3:3" ht="15.75" customHeight="1" x14ac:dyDescent="0.2">
      <c r="C545" s="186"/>
    </row>
    <row r="546" spans="3:3" ht="15.75" customHeight="1" x14ac:dyDescent="0.2">
      <c r="C546" s="186"/>
    </row>
    <row r="547" spans="3:3" ht="15.75" customHeight="1" x14ac:dyDescent="0.2">
      <c r="C547" s="186"/>
    </row>
    <row r="548" spans="3:3" ht="15.75" customHeight="1" x14ac:dyDescent="0.2">
      <c r="C548" s="186"/>
    </row>
    <row r="549" spans="3:3" ht="15.75" customHeight="1" x14ac:dyDescent="0.2">
      <c r="C549" s="186"/>
    </row>
    <row r="550" spans="3:3" ht="15.75" customHeight="1" x14ac:dyDescent="0.2">
      <c r="C550" s="186"/>
    </row>
    <row r="551" spans="3:3" ht="15.75" customHeight="1" x14ac:dyDescent="0.2">
      <c r="C551" s="186"/>
    </row>
    <row r="552" spans="3:3" ht="15.75" customHeight="1" x14ac:dyDescent="0.2">
      <c r="C552" s="186"/>
    </row>
    <row r="553" spans="3:3" ht="15.75" customHeight="1" x14ac:dyDescent="0.2">
      <c r="C553" s="186"/>
    </row>
    <row r="554" spans="3:3" ht="15.75" customHeight="1" x14ac:dyDescent="0.2">
      <c r="C554" s="186"/>
    </row>
    <row r="555" spans="3:3" ht="15.75" customHeight="1" x14ac:dyDescent="0.2">
      <c r="C555" s="186"/>
    </row>
    <row r="556" spans="3:3" ht="15.75" customHeight="1" x14ac:dyDescent="0.2">
      <c r="C556" s="186"/>
    </row>
    <row r="557" spans="3:3" ht="15.75" customHeight="1" x14ac:dyDescent="0.2">
      <c r="C557" s="186"/>
    </row>
    <row r="558" spans="3:3" ht="15.75" customHeight="1" x14ac:dyDescent="0.2">
      <c r="C558" s="186"/>
    </row>
    <row r="559" spans="3:3" ht="15.75" customHeight="1" x14ac:dyDescent="0.2">
      <c r="C559" s="186"/>
    </row>
    <row r="560" spans="3:3" ht="15.75" customHeight="1" x14ac:dyDescent="0.2">
      <c r="C560" s="186"/>
    </row>
    <row r="561" spans="3:3" ht="15.75" customHeight="1" x14ac:dyDescent="0.2">
      <c r="C561" s="186"/>
    </row>
    <row r="562" spans="3:3" ht="15.75" customHeight="1" x14ac:dyDescent="0.2">
      <c r="C562" s="186"/>
    </row>
    <row r="563" spans="3:3" ht="15.75" customHeight="1" x14ac:dyDescent="0.2">
      <c r="C563" s="186"/>
    </row>
    <row r="564" spans="3:3" ht="15.75" customHeight="1" x14ac:dyDescent="0.2">
      <c r="C564" s="186"/>
    </row>
    <row r="565" spans="3:3" ht="15.75" customHeight="1" x14ac:dyDescent="0.2">
      <c r="C565" s="186"/>
    </row>
    <row r="566" spans="3:3" ht="15.75" customHeight="1" x14ac:dyDescent="0.2">
      <c r="C566" s="186"/>
    </row>
    <row r="567" spans="3:3" ht="15.75" customHeight="1" x14ac:dyDescent="0.2">
      <c r="C567" s="186"/>
    </row>
    <row r="568" spans="3:3" ht="15.75" customHeight="1" x14ac:dyDescent="0.2">
      <c r="C568" s="186"/>
    </row>
    <row r="569" spans="3:3" ht="15.75" customHeight="1" x14ac:dyDescent="0.2">
      <c r="C569" s="186"/>
    </row>
    <row r="570" spans="3:3" ht="15.75" customHeight="1" x14ac:dyDescent="0.2">
      <c r="C570" s="186"/>
    </row>
    <row r="571" spans="3:3" ht="15.75" customHeight="1" x14ac:dyDescent="0.2">
      <c r="C571" s="186"/>
    </row>
    <row r="572" spans="3:3" ht="15.75" customHeight="1" x14ac:dyDescent="0.2">
      <c r="C572" s="186"/>
    </row>
    <row r="573" spans="3:3" ht="15.75" customHeight="1" x14ac:dyDescent="0.2">
      <c r="C573" s="186"/>
    </row>
    <row r="574" spans="3:3" ht="15.75" customHeight="1" x14ac:dyDescent="0.2">
      <c r="C574" s="186"/>
    </row>
    <row r="575" spans="3:3" ht="15.75" customHeight="1" x14ac:dyDescent="0.2">
      <c r="C575" s="186"/>
    </row>
    <row r="576" spans="3:3" ht="15.75" customHeight="1" x14ac:dyDescent="0.2">
      <c r="C576" s="186"/>
    </row>
    <row r="577" spans="3:3" ht="15.75" customHeight="1" x14ac:dyDescent="0.2">
      <c r="C577" s="186"/>
    </row>
    <row r="578" spans="3:3" ht="15.75" customHeight="1" x14ac:dyDescent="0.2">
      <c r="C578" s="186"/>
    </row>
    <row r="579" spans="3:3" ht="15.75" customHeight="1" x14ac:dyDescent="0.2">
      <c r="C579" s="186"/>
    </row>
    <row r="580" spans="3:3" ht="15.75" customHeight="1" x14ac:dyDescent="0.2">
      <c r="C580" s="186"/>
    </row>
    <row r="581" spans="3:3" ht="15.75" customHeight="1" x14ac:dyDescent="0.2">
      <c r="C581" s="186"/>
    </row>
    <row r="582" spans="3:3" ht="15.75" customHeight="1" x14ac:dyDescent="0.2">
      <c r="C582" s="186"/>
    </row>
    <row r="583" spans="3:3" ht="15.75" customHeight="1" x14ac:dyDescent="0.2">
      <c r="C583" s="186"/>
    </row>
    <row r="584" spans="3:3" ht="15.75" customHeight="1" x14ac:dyDescent="0.2">
      <c r="C584" s="186"/>
    </row>
    <row r="585" spans="3:3" ht="15.75" customHeight="1" x14ac:dyDescent="0.2">
      <c r="C585" s="186"/>
    </row>
    <row r="586" spans="3:3" ht="15.75" customHeight="1" x14ac:dyDescent="0.2">
      <c r="C586" s="186"/>
    </row>
    <row r="587" spans="3:3" ht="15.75" customHeight="1" x14ac:dyDescent="0.2">
      <c r="C587" s="186"/>
    </row>
    <row r="588" spans="3:3" ht="15.75" customHeight="1" x14ac:dyDescent="0.2">
      <c r="C588" s="186"/>
    </row>
    <row r="589" spans="3:3" ht="15.75" customHeight="1" x14ac:dyDescent="0.2">
      <c r="C589" s="186"/>
    </row>
    <row r="590" spans="3:3" ht="15.75" customHeight="1" x14ac:dyDescent="0.2">
      <c r="C590" s="186"/>
    </row>
    <row r="591" spans="3:3" ht="15.75" customHeight="1" x14ac:dyDescent="0.2">
      <c r="C591" s="186"/>
    </row>
    <row r="592" spans="3:3" ht="15.75" customHeight="1" x14ac:dyDescent="0.2">
      <c r="C592" s="186"/>
    </row>
    <row r="593" spans="3:3" ht="15.75" customHeight="1" x14ac:dyDescent="0.2">
      <c r="C593" s="186"/>
    </row>
    <row r="594" spans="3:3" ht="15.75" customHeight="1" x14ac:dyDescent="0.2">
      <c r="C594" s="186"/>
    </row>
    <row r="595" spans="3:3" ht="15.75" customHeight="1" x14ac:dyDescent="0.2">
      <c r="C595" s="186"/>
    </row>
    <row r="596" spans="3:3" ht="15.75" customHeight="1" x14ac:dyDescent="0.2">
      <c r="C596" s="186"/>
    </row>
    <row r="597" spans="3:3" ht="15.75" customHeight="1" x14ac:dyDescent="0.2">
      <c r="C597" s="186"/>
    </row>
    <row r="598" spans="3:3" ht="15.75" customHeight="1" x14ac:dyDescent="0.2">
      <c r="C598" s="186"/>
    </row>
    <row r="599" spans="3:3" ht="15.75" customHeight="1" x14ac:dyDescent="0.2">
      <c r="C599" s="186"/>
    </row>
    <row r="600" spans="3:3" ht="15.75" customHeight="1" x14ac:dyDescent="0.2">
      <c r="C600" s="186"/>
    </row>
    <row r="601" spans="3:3" ht="15.75" customHeight="1" x14ac:dyDescent="0.2">
      <c r="C601" s="186"/>
    </row>
    <row r="602" spans="3:3" ht="15.75" customHeight="1" x14ac:dyDescent="0.2">
      <c r="C602" s="186"/>
    </row>
    <row r="603" spans="3:3" ht="15.75" customHeight="1" x14ac:dyDescent="0.2">
      <c r="C603" s="186"/>
    </row>
    <row r="604" spans="3:3" ht="15.75" customHeight="1" x14ac:dyDescent="0.2">
      <c r="C604" s="186"/>
    </row>
    <row r="605" spans="3:3" ht="15.75" customHeight="1" x14ac:dyDescent="0.2">
      <c r="C605" s="186"/>
    </row>
    <row r="606" spans="3:3" ht="15.75" customHeight="1" x14ac:dyDescent="0.2">
      <c r="C606" s="186"/>
    </row>
    <row r="607" spans="3:3" ht="15.75" customHeight="1" x14ac:dyDescent="0.2">
      <c r="C607" s="186"/>
    </row>
    <row r="608" spans="3:3" ht="15.75" customHeight="1" x14ac:dyDescent="0.2">
      <c r="C608" s="186"/>
    </row>
    <row r="609" spans="3:3" ht="15.75" customHeight="1" x14ac:dyDescent="0.2">
      <c r="C609" s="186"/>
    </row>
    <row r="610" spans="3:3" ht="15.75" customHeight="1" x14ac:dyDescent="0.2">
      <c r="C610" s="186"/>
    </row>
    <row r="611" spans="3:3" ht="15.75" customHeight="1" x14ac:dyDescent="0.2">
      <c r="C611" s="186"/>
    </row>
    <row r="612" spans="3:3" ht="15.75" customHeight="1" x14ac:dyDescent="0.2">
      <c r="C612" s="186"/>
    </row>
    <row r="613" spans="3:3" ht="15.75" customHeight="1" x14ac:dyDescent="0.2">
      <c r="C613" s="186"/>
    </row>
    <row r="614" spans="3:3" ht="15.75" customHeight="1" x14ac:dyDescent="0.2">
      <c r="C614" s="186"/>
    </row>
    <row r="615" spans="3:3" ht="15.75" customHeight="1" x14ac:dyDescent="0.2">
      <c r="C615" s="186"/>
    </row>
    <row r="616" spans="3:3" ht="15.75" customHeight="1" x14ac:dyDescent="0.2">
      <c r="C616" s="186"/>
    </row>
    <row r="617" spans="3:3" ht="15.75" customHeight="1" x14ac:dyDescent="0.2">
      <c r="C617" s="186"/>
    </row>
    <row r="618" spans="3:3" ht="15.75" customHeight="1" x14ac:dyDescent="0.2">
      <c r="C618" s="186"/>
    </row>
    <row r="619" spans="3:3" ht="15.75" customHeight="1" x14ac:dyDescent="0.2">
      <c r="C619" s="186"/>
    </row>
    <row r="620" spans="3:3" ht="15.75" customHeight="1" x14ac:dyDescent="0.2">
      <c r="C620" s="186"/>
    </row>
    <row r="621" spans="3:3" ht="15.75" customHeight="1" x14ac:dyDescent="0.2">
      <c r="C621" s="186"/>
    </row>
    <row r="622" spans="3:3" ht="15.75" customHeight="1" x14ac:dyDescent="0.2">
      <c r="C622" s="186"/>
    </row>
    <row r="623" spans="3:3" ht="15.75" customHeight="1" x14ac:dyDescent="0.2">
      <c r="C623" s="186"/>
    </row>
    <row r="624" spans="3:3" ht="15.75" customHeight="1" x14ac:dyDescent="0.2">
      <c r="C624" s="186"/>
    </row>
    <row r="625" spans="3:3" ht="15.75" customHeight="1" x14ac:dyDescent="0.2">
      <c r="C625" s="186"/>
    </row>
    <row r="626" spans="3:3" ht="15.75" customHeight="1" x14ac:dyDescent="0.2">
      <c r="C626" s="186"/>
    </row>
    <row r="627" spans="3:3" ht="15.75" customHeight="1" x14ac:dyDescent="0.2">
      <c r="C627" s="186"/>
    </row>
    <row r="628" spans="3:3" ht="15.75" customHeight="1" x14ac:dyDescent="0.2">
      <c r="C628" s="186"/>
    </row>
    <row r="629" spans="3:3" ht="15.75" customHeight="1" x14ac:dyDescent="0.2">
      <c r="C629" s="186"/>
    </row>
    <row r="630" spans="3:3" ht="15.75" customHeight="1" x14ac:dyDescent="0.2">
      <c r="C630" s="186"/>
    </row>
    <row r="631" spans="3:3" ht="15.75" customHeight="1" x14ac:dyDescent="0.2">
      <c r="C631" s="186"/>
    </row>
    <row r="632" spans="3:3" ht="15.75" customHeight="1" x14ac:dyDescent="0.2">
      <c r="C632" s="186"/>
    </row>
    <row r="633" spans="3:3" ht="15.75" customHeight="1" x14ac:dyDescent="0.2">
      <c r="C633" s="186"/>
    </row>
    <row r="634" spans="3:3" ht="15.75" customHeight="1" x14ac:dyDescent="0.2">
      <c r="C634" s="186"/>
    </row>
    <row r="635" spans="3:3" ht="15.75" customHeight="1" x14ac:dyDescent="0.2">
      <c r="C635" s="186"/>
    </row>
    <row r="636" spans="3:3" ht="15.75" customHeight="1" x14ac:dyDescent="0.2">
      <c r="C636" s="186"/>
    </row>
    <row r="637" spans="3:3" ht="15.75" customHeight="1" x14ac:dyDescent="0.2">
      <c r="C637" s="186"/>
    </row>
    <row r="638" spans="3:3" ht="15.75" customHeight="1" x14ac:dyDescent="0.2">
      <c r="C638" s="186"/>
    </row>
    <row r="639" spans="3:3" ht="15.75" customHeight="1" x14ac:dyDescent="0.2">
      <c r="C639" s="186"/>
    </row>
    <row r="640" spans="3:3" ht="15.75" customHeight="1" x14ac:dyDescent="0.2">
      <c r="C640" s="186"/>
    </row>
    <row r="641" spans="3:3" ht="15.75" customHeight="1" x14ac:dyDescent="0.2">
      <c r="C641" s="186"/>
    </row>
    <row r="642" spans="3:3" ht="15.75" customHeight="1" x14ac:dyDescent="0.2">
      <c r="C642" s="186"/>
    </row>
    <row r="643" spans="3:3" ht="15.75" customHeight="1" x14ac:dyDescent="0.2">
      <c r="C643" s="186"/>
    </row>
    <row r="644" spans="3:3" ht="15.75" customHeight="1" x14ac:dyDescent="0.2">
      <c r="C644" s="186"/>
    </row>
    <row r="645" spans="3:3" ht="15.75" customHeight="1" x14ac:dyDescent="0.2">
      <c r="C645" s="186"/>
    </row>
    <row r="646" spans="3:3" ht="15.75" customHeight="1" x14ac:dyDescent="0.2">
      <c r="C646" s="186"/>
    </row>
    <row r="647" spans="3:3" ht="15.75" customHeight="1" x14ac:dyDescent="0.2">
      <c r="C647" s="186"/>
    </row>
    <row r="648" spans="3:3" ht="15.75" customHeight="1" x14ac:dyDescent="0.2">
      <c r="C648" s="186"/>
    </row>
    <row r="649" spans="3:3" ht="15.75" customHeight="1" x14ac:dyDescent="0.2">
      <c r="C649" s="186"/>
    </row>
    <row r="650" spans="3:3" ht="15.75" customHeight="1" x14ac:dyDescent="0.2">
      <c r="C650" s="186"/>
    </row>
    <row r="651" spans="3:3" ht="15.75" customHeight="1" x14ac:dyDescent="0.2">
      <c r="C651" s="186"/>
    </row>
    <row r="652" spans="3:3" ht="15.75" customHeight="1" x14ac:dyDescent="0.2">
      <c r="C652" s="186"/>
    </row>
    <row r="653" spans="3:3" ht="15.75" customHeight="1" x14ac:dyDescent="0.2">
      <c r="C653" s="186"/>
    </row>
    <row r="654" spans="3:3" ht="15.75" customHeight="1" x14ac:dyDescent="0.2">
      <c r="C654" s="186"/>
    </row>
    <row r="655" spans="3:3" ht="15.75" customHeight="1" x14ac:dyDescent="0.2">
      <c r="C655" s="186"/>
    </row>
    <row r="656" spans="3:3" ht="15.75" customHeight="1" x14ac:dyDescent="0.2">
      <c r="C656" s="186"/>
    </row>
    <row r="657" spans="3:3" ht="15.75" customHeight="1" x14ac:dyDescent="0.2">
      <c r="C657" s="186"/>
    </row>
    <row r="658" spans="3:3" ht="15.75" customHeight="1" x14ac:dyDescent="0.2">
      <c r="C658" s="186"/>
    </row>
    <row r="659" spans="3:3" ht="15.75" customHeight="1" x14ac:dyDescent="0.2">
      <c r="C659" s="186"/>
    </row>
    <row r="660" spans="3:3" ht="15.75" customHeight="1" x14ac:dyDescent="0.2">
      <c r="C660" s="186"/>
    </row>
    <row r="661" spans="3:3" ht="15.75" customHeight="1" x14ac:dyDescent="0.2">
      <c r="C661" s="186"/>
    </row>
    <row r="662" spans="3:3" ht="15.75" customHeight="1" x14ac:dyDescent="0.2">
      <c r="C662" s="186"/>
    </row>
    <row r="663" spans="3:3" ht="15.75" customHeight="1" x14ac:dyDescent="0.2">
      <c r="C663" s="186"/>
    </row>
    <row r="664" spans="3:3" ht="15.75" customHeight="1" x14ac:dyDescent="0.2">
      <c r="C664" s="186"/>
    </row>
    <row r="665" spans="3:3" ht="15.75" customHeight="1" x14ac:dyDescent="0.2">
      <c r="C665" s="186"/>
    </row>
    <row r="666" spans="3:3" ht="15.75" customHeight="1" x14ac:dyDescent="0.2">
      <c r="C666" s="186"/>
    </row>
    <row r="667" spans="3:3" ht="15.75" customHeight="1" x14ac:dyDescent="0.2">
      <c r="C667" s="186"/>
    </row>
    <row r="668" spans="3:3" ht="15.75" customHeight="1" x14ac:dyDescent="0.2">
      <c r="C668" s="186"/>
    </row>
    <row r="669" spans="3:3" ht="15.75" customHeight="1" x14ac:dyDescent="0.2">
      <c r="C669" s="186"/>
    </row>
    <row r="670" spans="3:3" ht="15.75" customHeight="1" x14ac:dyDescent="0.2">
      <c r="C670" s="186"/>
    </row>
    <row r="671" spans="3:3" ht="15.75" customHeight="1" x14ac:dyDescent="0.2">
      <c r="C671" s="186"/>
    </row>
    <row r="672" spans="3:3" ht="15.75" customHeight="1" x14ac:dyDescent="0.2">
      <c r="C672" s="186"/>
    </row>
    <row r="673" spans="3:3" ht="15.75" customHeight="1" x14ac:dyDescent="0.2">
      <c r="C673" s="186"/>
    </row>
    <row r="674" spans="3:3" ht="15.75" customHeight="1" x14ac:dyDescent="0.2">
      <c r="C674" s="186"/>
    </row>
    <row r="675" spans="3:3" ht="15.75" customHeight="1" x14ac:dyDescent="0.2">
      <c r="C675" s="186"/>
    </row>
    <row r="676" spans="3:3" ht="15.75" customHeight="1" x14ac:dyDescent="0.2">
      <c r="C676" s="186"/>
    </row>
    <row r="677" spans="3:3" ht="15.75" customHeight="1" x14ac:dyDescent="0.2">
      <c r="C677" s="186"/>
    </row>
    <row r="678" spans="3:3" ht="15.75" customHeight="1" x14ac:dyDescent="0.2">
      <c r="C678" s="186"/>
    </row>
    <row r="679" spans="3:3" ht="15.75" customHeight="1" x14ac:dyDescent="0.2">
      <c r="C679" s="186"/>
    </row>
    <row r="680" spans="3:3" ht="15.75" customHeight="1" x14ac:dyDescent="0.2">
      <c r="C680" s="186"/>
    </row>
    <row r="681" spans="3:3" ht="15.75" customHeight="1" x14ac:dyDescent="0.2">
      <c r="C681" s="186"/>
    </row>
    <row r="682" spans="3:3" ht="15.75" customHeight="1" x14ac:dyDescent="0.2">
      <c r="C682" s="186"/>
    </row>
    <row r="683" spans="3:3" ht="15.75" customHeight="1" x14ac:dyDescent="0.2">
      <c r="C683" s="186"/>
    </row>
    <row r="684" spans="3:3" ht="15.75" customHeight="1" x14ac:dyDescent="0.2">
      <c r="C684" s="186"/>
    </row>
    <row r="685" spans="3:3" ht="15.75" customHeight="1" x14ac:dyDescent="0.2">
      <c r="C685" s="186"/>
    </row>
    <row r="686" spans="3:3" ht="15.75" customHeight="1" x14ac:dyDescent="0.2">
      <c r="C686" s="186"/>
    </row>
    <row r="687" spans="3:3" ht="15.75" customHeight="1" x14ac:dyDescent="0.2">
      <c r="C687" s="186"/>
    </row>
    <row r="688" spans="3:3" ht="15.75" customHeight="1" x14ac:dyDescent="0.2">
      <c r="C688" s="186"/>
    </row>
    <row r="689" spans="3:3" ht="15.75" customHeight="1" x14ac:dyDescent="0.2">
      <c r="C689" s="186"/>
    </row>
    <row r="690" spans="3:3" ht="15.75" customHeight="1" x14ac:dyDescent="0.2">
      <c r="C690" s="186"/>
    </row>
    <row r="691" spans="3:3" ht="15.75" customHeight="1" x14ac:dyDescent="0.2">
      <c r="C691" s="186"/>
    </row>
    <row r="692" spans="3:3" ht="15.75" customHeight="1" x14ac:dyDescent="0.2">
      <c r="C692" s="186"/>
    </row>
    <row r="693" spans="3:3" ht="15.75" customHeight="1" x14ac:dyDescent="0.2">
      <c r="C693" s="186"/>
    </row>
    <row r="694" spans="3:3" ht="15.75" customHeight="1" x14ac:dyDescent="0.2">
      <c r="C694" s="186"/>
    </row>
    <row r="695" spans="3:3" ht="15.75" customHeight="1" x14ac:dyDescent="0.2">
      <c r="C695" s="186"/>
    </row>
    <row r="696" spans="3:3" ht="15.75" customHeight="1" x14ac:dyDescent="0.2">
      <c r="C696" s="186"/>
    </row>
    <row r="697" spans="3:3" ht="15.75" customHeight="1" x14ac:dyDescent="0.2">
      <c r="C697" s="186"/>
    </row>
    <row r="698" spans="3:3" ht="15.75" customHeight="1" x14ac:dyDescent="0.2">
      <c r="C698" s="186"/>
    </row>
    <row r="699" spans="3:3" ht="15.75" customHeight="1" x14ac:dyDescent="0.2">
      <c r="C699" s="186"/>
    </row>
    <row r="700" spans="3:3" ht="15.75" customHeight="1" x14ac:dyDescent="0.2">
      <c r="C700" s="186"/>
    </row>
    <row r="701" spans="3:3" ht="15.75" customHeight="1" x14ac:dyDescent="0.2">
      <c r="C701" s="186"/>
    </row>
    <row r="702" spans="3:3" ht="15.75" customHeight="1" x14ac:dyDescent="0.2">
      <c r="C702" s="186"/>
    </row>
    <row r="703" spans="3:3" ht="15.75" customHeight="1" x14ac:dyDescent="0.2">
      <c r="C703" s="186"/>
    </row>
    <row r="704" spans="3:3" ht="15.75" customHeight="1" x14ac:dyDescent="0.2">
      <c r="C704" s="186"/>
    </row>
    <row r="705" spans="3:3" ht="15.75" customHeight="1" x14ac:dyDescent="0.2">
      <c r="C705" s="186"/>
    </row>
    <row r="706" spans="3:3" ht="15.75" customHeight="1" x14ac:dyDescent="0.2">
      <c r="C706" s="186"/>
    </row>
    <row r="707" spans="3:3" ht="15.75" customHeight="1" x14ac:dyDescent="0.2">
      <c r="C707" s="186"/>
    </row>
    <row r="708" spans="3:3" ht="15.75" customHeight="1" x14ac:dyDescent="0.2">
      <c r="C708" s="186"/>
    </row>
    <row r="709" spans="3:3" ht="15.75" customHeight="1" x14ac:dyDescent="0.2">
      <c r="C709" s="186"/>
    </row>
    <row r="710" spans="3:3" ht="15.75" customHeight="1" x14ac:dyDescent="0.2">
      <c r="C710" s="186"/>
    </row>
    <row r="711" spans="3:3" ht="15.75" customHeight="1" x14ac:dyDescent="0.2">
      <c r="C711" s="186"/>
    </row>
    <row r="712" spans="3:3" ht="15.75" customHeight="1" x14ac:dyDescent="0.2">
      <c r="C712" s="186"/>
    </row>
    <row r="713" spans="3:3" ht="15.75" customHeight="1" x14ac:dyDescent="0.2">
      <c r="C713" s="186"/>
    </row>
    <row r="714" spans="3:3" ht="15.75" customHeight="1" x14ac:dyDescent="0.2">
      <c r="C714" s="186"/>
    </row>
    <row r="715" spans="3:3" ht="15.75" customHeight="1" x14ac:dyDescent="0.2">
      <c r="C715" s="186"/>
    </row>
    <row r="716" spans="3:3" ht="15.75" customHeight="1" x14ac:dyDescent="0.2">
      <c r="C716" s="186"/>
    </row>
    <row r="717" spans="3:3" ht="15.75" customHeight="1" x14ac:dyDescent="0.2">
      <c r="C717" s="186"/>
    </row>
    <row r="718" spans="3:3" ht="15.75" customHeight="1" x14ac:dyDescent="0.2">
      <c r="C718" s="186"/>
    </row>
    <row r="719" spans="3:3" ht="15.75" customHeight="1" x14ac:dyDescent="0.2">
      <c r="C719" s="186"/>
    </row>
    <row r="720" spans="3:3" ht="15.75" customHeight="1" x14ac:dyDescent="0.2">
      <c r="C720" s="186"/>
    </row>
    <row r="721" spans="3:3" ht="15.75" customHeight="1" x14ac:dyDescent="0.2">
      <c r="C721" s="186"/>
    </row>
    <row r="722" spans="3:3" ht="15.75" customHeight="1" x14ac:dyDescent="0.2">
      <c r="C722" s="186"/>
    </row>
    <row r="723" spans="3:3" ht="15.75" customHeight="1" x14ac:dyDescent="0.2">
      <c r="C723" s="186"/>
    </row>
    <row r="724" spans="3:3" ht="15.75" customHeight="1" x14ac:dyDescent="0.2">
      <c r="C724" s="186"/>
    </row>
    <row r="725" spans="3:3" ht="15.75" customHeight="1" x14ac:dyDescent="0.2">
      <c r="C725" s="186"/>
    </row>
    <row r="726" spans="3:3" ht="15.75" customHeight="1" x14ac:dyDescent="0.2">
      <c r="C726" s="186"/>
    </row>
    <row r="727" spans="3:3" ht="15.75" customHeight="1" x14ac:dyDescent="0.2">
      <c r="C727" s="186"/>
    </row>
    <row r="728" spans="3:3" ht="15.75" customHeight="1" x14ac:dyDescent="0.2">
      <c r="C728" s="186"/>
    </row>
    <row r="729" spans="3:3" ht="15.75" customHeight="1" x14ac:dyDescent="0.2">
      <c r="C729" s="186"/>
    </row>
    <row r="730" spans="3:3" ht="15.75" customHeight="1" x14ac:dyDescent="0.2">
      <c r="C730" s="186"/>
    </row>
    <row r="731" spans="3:3" ht="15.75" customHeight="1" x14ac:dyDescent="0.2">
      <c r="C731" s="186"/>
    </row>
    <row r="732" spans="3:3" ht="15.75" customHeight="1" x14ac:dyDescent="0.2">
      <c r="C732" s="186"/>
    </row>
    <row r="733" spans="3:3" ht="15.75" customHeight="1" x14ac:dyDescent="0.2">
      <c r="C733" s="186"/>
    </row>
    <row r="734" spans="3:3" ht="15.75" customHeight="1" x14ac:dyDescent="0.2">
      <c r="C734" s="186"/>
    </row>
    <row r="735" spans="3:3" ht="15.75" customHeight="1" x14ac:dyDescent="0.2">
      <c r="C735" s="186"/>
    </row>
    <row r="736" spans="3:3" ht="15.75" customHeight="1" x14ac:dyDescent="0.2">
      <c r="C736" s="186"/>
    </row>
    <row r="737" spans="3:3" ht="15.75" customHeight="1" x14ac:dyDescent="0.2">
      <c r="C737" s="186"/>
    </row>
    <row r="738" spans="3:3" ht="15.75" customHeight="1" x14ac:dyDescent="0.2">
      <c r="C738" s="186"/>
    </row>
    <row r="739" spans="3:3" ht="15.75" customHeight="1" x14ac:dyDescent="0.2">
      <c r="C739" s="186"/>
    </row>
    <row r="740" spans="3:3" ht="15.75" customHeight="1" x14ac:dyDescent="0.2">
      <c r="C740" s="186"/>
    </row>
    <row r="741" spans="3:3" ht="15.75" customHeight="1" x14ac:dyDescent="0.2">
      <c r="C741" s="186"/>
    </row>
    <row r="742" spans="3:3" ht="15.75" customHeight="1" x14ac:dyDescent="0.2">
      <c r="C742" s="186"/>
    </row>
    <row r="743" spans="3:3" ht="15.75" customHeight="1" x14ac:dyDescent="0.2">
      <c r="C743" s="186"/>
    </row>
    <row r="744" spans="3:3" ht="15.75" customHeight="1" x14ac:dyDescent="0.2">
      <c r="C744" s="186"/>
    </row>
    <row r="745" spans="3:3" ht="15.75" customHeight="1" x14ac:dyDescent="0.2">
      <c r="C745" s="186"/>
    </row>
    <row r="746" spans="3:3" ht="15.75" customHeight="1" x14ac:dyDescent="0.2">
      <c r="C746" s="186"/>
    </row>
    <row r="747" spans="3:3" ht="15.75" customHeight="1" x14ac:dyDescent="0.2">
      <c r="C747" s="186"/>
    </row>
    <row r="748" spans="3:3" ht="15.75" customHeight="1" x14ac:dyDescent="0.2">
      <c r="C748" s="186"/>
    </row>
    <row r="749" spans="3:3" ht="15.75" customHeight="1" x14ac:dyDescent="0.2">
      <c r="C749" s="186"/>
    </row>
    <row r="750" spans="3:3" ht="15.75" customHeight="1" x14ac:dyDescent="0.2">
      <c r="C750" s="186"/>
    </row>
    <row r="751" spans="3:3" ht="15.75" customHeight="1" x14ac:dyDescent="0.2">
      <c r="C751" s="186"/>
    </row>
    <row r="752" spans="3:3" ht="15.75" customHeight="1" x14ac:dyDescent="0.2">
      <c r="C752" s="186"/>
    </row>
    <row r="753" spans="3:3" ht="15.75" customHeight="1" x14ac:dyDescent="0.2">
      <c r="C753" s="186"/>
    </row>
    <row r="754" spans="3:3" ht="15.75" customHeight="1" x14ac:dyDescent="0.2">
      <c r="C754" s="186"/>
    </row>
    <row r="755" spans="3:3" ht="15.75" customHeight="1" x14ac:dyDescent="0.2">
      <c r="C755" s="186"/>
    </row>
    <row r="756" spans="3:3" ht="15.75" customHeight="1" x14ac:dyDescent="0.2">
      <c r="C756" s="186"/>
    </row>
    <row r="757" spans="3:3" ht="15.75" customHeight="1" x14ac:dyDescent="0.2">
      <c r="C757" s="186"/>
    </row>
    <row r="758" spans="3:3" ht="15.75" customHeight="1" x14ac:dyDescent="0.2">
      <c r="C758" s="186"/>
    </row>
    <row r="759" spans="3:3" ht="15.75" customHeight="1" x14ac:dyDescent="0.2">
      <c r="C759" s="186"/>
    </row>
    <row r="760" spans="3:3" ht="15.75" customHeight="1" x14ac:dyDescent="0.2">
      <c r="C760" s="186"/>
    </row>
    <row r="761" spans="3:3" ht="15.75" customHeight="1" x14ac:dyDescent="0.2">
      <c r="C761" s="186"/>
    </row>
    <row r="762" spans="3:3" ht="15.75" customHeight="1" x14ac:dyDescent="0.2">
      <c r="C762" s="186"/>
    </row>
    <row r="763" spans="3:3" ht="15.75" customHeight="1" x14ac:dyDescent="0.2">
      <c r="C763" s="186"/>
    </row>
    <row r="764" spans="3:3" ht="15.75" customHeight="1" x14ac:dyDescent="0.2">
      <c r="C764" s="186"/>
    </row>
    <row r="765" spans="3:3" ht="15.75" customHeight="1" x14ac:dyDescent="0.2">
      <c r="C765" s="186"/>
    </row>
    <row r="766" spans="3:3" ht="15.75" customHeight="1" x14ac:dyDescent="0.2">
      <c r="C766" s="186"/>
    </row>
    <row r="767" spans="3:3" ht="15.75" customHeight="1" x14ac:dyDescent="0.2">
      <c r="C767" s="186"/>
    </row>
    <row r="768" spans="3:3" ht="15.75" customHeight="1" x14ac:dyDescent="0.2">
      <c r="C768" s="186"/>
    </row>
    <row r="769" spans="3:3" ht="15.75" customHeight="1" x14ac:dyDescent="0.2">
      <c r="C769" s="186"/>
    </row>
    <row r="770" spans="3:3" ht="15.75" customHeight="1" x14ac:dyDescent="0.2">
      <c r="C770" s="186"/>
    </row>
    <row r="771" spans="3:3" ht="15.75" customHeight="1" x14ac:dyDescent="0.2">
      <c r="C771" s="186"/>
    </row>
    <row r="772" spans="3:3" ht="15.75" customHeight="1" x14ac:dyDescent="0.2">
      <c r="C772" s="186"/>
    </row>
    <row r="773" spans="3:3" ht="15.75" customHeight="1" x14ac:dyDescent="0.2">
      <c r="C773" s="186"/>
    </row>
    <row r="774" spans="3:3" ht="15.75" customHeight="1" x14ac:dyDescent="0.2">
      <c r="C774" s="186"/>
    </row>
    <row r="775" spans="3:3" ht="15.75" customHeight="1" x14ac:dyDescent="0.2">
      <c r="C775" s="186"/>
    </row>
    <row r="776" spans="3:3" ht="15.75" customHeight="1" x14ac:dyDescent="0.2">
      <c r="C776" s="186"/>
    </row>
    <row r="777" spans="3:3" ht="15.75" customHeight="1" x14ac:dyDescent="0.2">
      <c r="C777" s="186"/>
    </row>
    <row r="778" spans="3:3" ht="15.75" customHeight="1" x14ac:dyDescent="0.2">
      <c r="C778" s="186"/>
    </row>
    <row r="779" spans="3:3" ht="15.75" customHeight="1" x14ac:dyDescent="0.2">
      <c r="C779" s="186"/>
    </row>
    <row r="780" spans="3:3" ht="15.75" customHeight="1" x14ac:dyDescent="0.2">
      <c r="C780" s="186"/>
    </row>
    <row r="781" spans="3:3" ht="15.75" customHeight="1" x14ac:dyDescent="0.2">
      <c r="C781" s="186"/>
    </row>
    <row r="782" spans="3:3" ht="15.75" customHeight="1" x14ac:dyDescent="0.2">
      <c r="C782" s="186"/>
    </row>
    <row r="783" spans="3:3" ht="15.75" customHeight="1" x14ac:dyDescent="0.2">
      <c r="C783" s="186"/>
    </row>
    <row r="784" spans="3:3" ht="15.75" customHeight="1" x14ac:dyDescent="0.2">
      <c r="C784" s="186"/>
    </row>
    <row r="785" spans="3:3" ht="15.75" customHeight="1" x14ac:dyDescent="0.2">
      <c r="C785" s="186"/>
    </row>
    <row r="786" spans="3:3" ht="15.75" customHeight="1" x14ac:dyDescent="0.2">
      <c r="C786" s="186"/>
    </row>
    <row r="787" spans="3:3" ht="15.75" customHeight="1" x14ac:dyDescent="0.2">
      <c r="C787" s="186"/>
    </row>
    <row r="788" spans="3:3" ht="15.75" customHeight="1" x14ac:dyDescent="0.2">
      <c r="C788" s="186"/>
    </row>
    <row r="789" spans="3:3" ht="15.75" customHeight="1" x14ac:dyDescent="0.2">
      <c r="C789" s="186"/>
    </row>
    <row r="790" spans="3:3" ht="15.75" customHeight="1" x14ac:dyDescent="0.2">
      <c r="C790" s="186"/>
    </row>
    <row r="791" spans="3:3" ht="15.75" customHeight="1" x14ac:dyDescent="0.2">
      <c r="C791" s="186"/>
    </row>
    <row r="792" spans="3:3" ht="15.75" customHeight="1" x14ac:dyDescent="0.2">
      <c r="C792" s="186"/>
    </row>
    <row r="793" spans="3:3" ht="15.75" customHeight="1" x14ac:dyDescent="0.2">
      <c r="C793" s="186"/>
    </row>
    <row r="794" spans="3:3" ht="15.75" customHeight="1" x14ac:dyDescent="0.2">
      <c r="C794" s="186"/>
    </row>
    <row r="795" spans="3:3" ht="15.75" customHeight="1" x14ac:dyDescent="0.2">
      <c r="C795" s="186"/>
    </row>
    <row r="796" spans="3:3" ht="15.75" customHeight="1" x14ac:dyDescent="0.2">
      <c r="C796" s="186"/>
    </row>
    <row r="797" spans="3:3" ht="15.75" customHeight="1" x14ac:dyDescent="0.2">
      <c r="C797" s="186"/>
    </row>
    <row r="798" spans="3:3" ht="15.75" customHeight="1" x14ac:dyDescent="0.2">
      <c r="C798" s="186"/>
    </row>
    <row r="799" spans="3:3" ht="15.75" customHeight="1" x14ac:dyDescent="0.2">
      <c r="C799" s="186"/>
    </row>
    <row r="800" spans="3:3" ht="15.75" customHeight="1" x14ac:dyDescent="0.2">
      <c r="C800" s="186"/>
    </row>
    <row r="801" spans="3:3" ht="15.75" customHeight="1" x14ac:dyDescent="0.2">
      <c r="C801" s="186"/>
    </row>
    <row r="802" spans="3:3" ht="15.75" customHeight="1" x14ac:dyDescent="0.2">
      <c r="C802" s="186"/>
    </row>
    <row r="803" spans="3:3" ht="15.75" customHeight="1" x14ac:dyDescent="0.2">
      <c r="C803" s="186"/>
    </row>
    <row r="804" spans="3:3" ht="15.75" customHeight="1" x14ac:dyDescent="0.2">
      <c r="C804" s="186"/>
    </row>
    <row r="805" spans="3:3" ht="15.75" customHeight="1" x14ac:dyDescent="0.2">
      <c r="C805" s="186"/>
    </row>
    <row r="806" spans="3:3" ht="15.75" customHeight="1" x14ac:dyDescent="0.2">
      <c r="C806" s="186"/>
    </row>
    <row r="807" spans="3:3" ht="15.75" customHeight="1" x14ac:dyDescent="0.2">
      <c r="C807" s="186"/>
    </row>
    <row r="808" spans="3:3" ht="15.75" customHeight="1" x14ac:dyDescent="0.2">
      <c r="C808" s="186"/>
    </row>
    <row r="809" spans="3:3" ht="15.75" customHeight="1" x14ac:dyDescent="0.2">
      <c r="C809" s="186"/>
    </row>
    <row r="810" spans="3:3" ht="15.75" customHeight="1" x14ac:dyDescent="0.2">
      <c r="C810" s="186"/>
    </row>
    <row r="811" spans="3:3" ht="15.75" customHeight="1" x14ac:dyDescent="0.2">
      <c r="C811" s="186"/>
    </row>
    <row r="812" spans="3:3" ht="15.75" customHeight="1" x14ac:dyDescent="0.2">
      <c r="C812" s="186"/>
    </row>
    <row r="813" spans="3:3" ht="15.75" customHeight="1" x14ac:dyDescent="0.2">
      <c r="C813" s="186"/>
    </row>
    <row r="814" spans="3:3" ht="15.75" customHeight="1" x14ac:dyDescent="0.2">
      <c r="C814" s="186"/>
    </row>
    <row r="815" spans="3:3" ht="15.75" customHeight="1" x14ac:dyDescent="0.2">
      <c r="C815" s="186"/>
    </row>
    <row r="816" spans="3:3" ht="15.75" customHeight="1" x14ac:dyDescent="0.2">
      <c r="C816" s="186"/>
    </row>
    <row r="817" spans="3:3" ht="15.75" customHeight="1" x14ac:dyDescent="0.2">
      <c r="C817" s="186"/>
    </row>
    <row r="818" spans="3:3" ht="15.75" customHeight="1" x14ac:dyDescent="0.2">
      <c r="C818" s="186"/>
    </row>
    <row r="819" spans="3:3" ht="15.75" customHeight="1" x14ac:dyDescent="0.2">
      <c r="C819" s="186"/>
    </row>
    <row r="820" spans="3:3" ht="15.75" customHeight="1" x14ac:dyDescent="0.2">
      <c r="C820" s="186"/>
    </row>
    <row r="821" spans="3:3" ht="15.75" customHeight="1" x14ac:dyDescent="0.2">
      <c r="C821" s="186"/>
    </row>
    <row r="822" spans="3:3" ht="15.75" customHeight="1" x14ac:dyDescent="0.2">
      <c r="C822" s="186"/>
    </row>
    <row r="823" spans="3:3" ht="15.75" customHeight="1" x14ac:dyDescent="0.2">
      <c r="C823" s="186"/>
    </row>
    <row r="824" spans="3:3" ht="15.75" customHeight="1" x14ac:dyDescent="0.2">
      <c r="C824" s="186"/>
    </row>
    <row r="825" spans="3:3" ht="15.75" customHeight="1" x14ac:dyDescent="0.2">
      <c r="C825" s="186"/>
    </row>
    <row r="826" spans="3:3" ht="15.75" customHeight="1" x14ac:dyDescent="0.2">
      <c r="C826" s="186"/>
    </row>
    <row r="827" spans="3:3" ht="15.75" customHeight="1" x14ac:dyDescent="0.2">
      <c r="C827" s="186"/>
    </row>
    <row r="828" spans="3:3" ht="15.75" customHeight="1" x14ac:dyDescent="0.2">
      <c r="C828" s="186"/>
    </row>
    <row r="829" spans="3:3" ht="15.75" customHeight="1" x14ac:dyDescent="0.2">
      <c r="C829" s="186"/>
    </row>
    <row r="830" spans="3:3" ht="15.75" customHeight="1" x14ac:dyDescent="0.2">
      <c r="C830" s="186"/>
    </row>
    <row r="831" spans="3:3" ht="15.75" customHeight="1" x14ac:dyDescent="0.2">
      <c r="C831" s="186"/>
    </row>
    <row r="832" spans="3:3" ht="15.75" customHeight="1" x14ac:dyDescent="0.2">
      <c r="C832" s="186"/>
    </row>
    <row r="833" spans="3:3" ht="15.75" customHeight="1" x14ac:dyDescent="0.2">
      <c r="C833" s="186"/>
    </row>
    <row r="834" spans="3:3" ht="15.75" customHeight="1" x14ac:dyDescent="0.2">
      <c r="C834" s="186"/>
    </row>
    <row r="835" spans="3:3" ht="15.75" customHeight="1" x14ac:dyDescent="0.2">
      <c r="C835" s="186"/>
    </row>
    <row r="836" spans="3:3" ht="15.75" customHeight="1" x14ac:dyDescent="0.2">
      <c r="C836" s="186"/>
    </row>
    <row r="837" spans="3:3" ht="15.75" customHeight="1" x14ac:dyDescent="0.2">
      <c r="C837" s="186"/>
    </row>
    <row r="838" spans="3:3" ht="15.75" customHeight="1" x14ac:dyDescent="0.2">
      <c r="C838" s="186"/>
    </row>
    <row r="839" spans="3:3" ht="15.75" customHeight="1" x14ac:dyDescent="0.2">
      <c r="C839" s="186"/>
    </row>
    <row r="840" spans="3:3" ht="15.75" customHeight="1" x14ac:dyDescent="0.2">
      <c r="C840" s="186"/>
    </row>
    <row r="841" spans="3:3" ht="15.75" customHeight="1" x14ac:dyDescent="0.2">
      <c r="C841" s="186"/>
    </row>
    <row r="842" spans="3:3" ht="15.75" customHeight="1" x14ac:dyDescent="0.2">
      <c r="C842" s="186"/>
    </row>
    <row r="843" spans="3:3" ht="15.75" customHeight="1" x14ac:dyDescent="0.2">
      <c r="C843" s="186"/>
    </row>
    <row r="844" spans="3:3" ht="15.75" customHeight="1" x14ac:dyDescent="0.2">
      <c r="C844" s="186"/>
    </row>
    <row r="845" spans="3:3" ht="15.75" customHeight="1" x14ac:dyDescent="0.2">
      <c r="C845" s="186"/>
    </row>
    <row r="846" spans="3:3" ht="15.75" customHeight="1" x14ac:dyDescent="0.2">
      <c r="C846" s="186"/>
    </row>
    <row r="847" spans="3:3" ht="15.75" customHeight="1" x14ac:dyDescent="0.2">
      <c r="C847" s="186"/>
    </row>
    <row r="848" spans="3:3" ht="15.75" customHeight="1" x14ac:dyDescent="0.2">
      <c r="C848" s="186"/>
    </row>
    <row r="849" spans="3:3" ht="15.75" customHeight="1" x14ac:dyDescent="0.2">
      <c r="C849" s="186"/>
    </row>
    <row r="850" spans="3:3" ht="15.75" customHeight="1" x14ac:dyDescent="0.2">
      <c r="C850" s="186"/>
    </row>
    <row r="851" spans="3:3" ht="15.75" customHeight="1" x14ac:dyDescent="0.2">
      <c r="C851" s="186"/>
    </row>
    <row r="852" spans="3:3" ht="15.75" customHeight="1" x14ac:dyDescent="0.2">
      <c r="C852" s="186"/>
    </row>
    <row r="853" spans="3:3" ht="15.75" customHeight="1" x14ac:dyDescent="0.2">
      <c r="C853" s="186"/>
    </row>
    <row r="854" spans="3:3" ht="15.75" customHeight="1" x14ac:dyDescent="0.2">
      <c r="C854" s="186"/>
    </row>
    <row r="855" spans="3:3" ht="15.75" customHeight="1" x14ac:dyDescent="0.2">
      <c r="C855" s="186"/>
    </row>
    <row r="856" spans="3:3" ht="15.75" customHeight="1" x14ac:dyDescent="0.2">
      <c r="C856" s="186"/>
    </row>
    <row r="857" spans="3:3" ht="15.75" customHeight="1" x14ac:dyDescent="0.2">
      <c r="C857" s="186"/>
    </row>
    <row r="858" spans="3:3" ht="15.75" customHeight="1" x14ac:dyDescent="0.2">
      <c r="C858" s="186"/>
    </row>
    <row r="859" spans="3:3" ht="15.75" customHeight="1" x14ac:dyDescent="0.2">
      <c r="C859" s="186"/>
    </row>
    <row r="860" spans="3:3" ht="15.75" customHeight="1" x14ac:dyDescent="0.2">
      <c r="C860" s="186"/>
    </row>
    <row r="861" spans="3:3" ht="15.75" customHeight="1" x14ac:dyDescent="0.2">
      <c r="C861" s="186"/>
    </row>
    <row r="862" spans="3:3" ht="15.75" customHeight="1" x14ac:dyDescent="0.2">
      <c r="C862" s="186"/>
    </row>
    <row r="863" spans="3:3" ht="15.75" customHeight="1" x14ac:dyDescent="0.2">
      <c r="C863" s="186"/>
    </row>
    <row r="864" spans="3:3" ht="15.75" customHeight="1" x14ac:dyDescent="0.2">
      <c r="C864" s="186"/>
    </row>
    <row r="865" spans="3:3" ht="15.75" customHeight="1" x14ac:dyDescent="0.2">
      <c r="C865" s="186"/>
    </row>
    <row r="866" spans="3:3" ht="15.75" customHeight="1" x14ac:dyDescent="0.2">
      <c r="C866" s="186"/>
    </row>
    <row r="867" spans="3:3" ht="15.75" customHeight="1" x14ac:dyDescent="0.2">
      <c r="C867" s="186"/>
    </row>
    <row r="868" spans="3:3" ht="15.75" customHeight="1" x14ac:dyDescent="0.2">
      <c r="C868" s="186"/>
    </row>
    <row r="869" spans="3:3" ht="15.75" customHeight="1" x14ac:dyDescent="0.2">
      <c r="C869" s="186"/>
    </row>
    <row r="870" spans="3:3" ht="15.75" customHeight="1" x14ac:dyDescent="0.2">
      <c r="C870" s="186"/>
    </row>
    <row r="871" spans="3:3" ht="15.75" customHeight="1" x14ac:dyDescent="0.2">
      <c r="C871" s="186"/>
    </row>
    <row r="872" spans="3:3" ht="15.75" customHeight="1" x14ac:dyDescent="0.2">
      <c r="C872" s="186"/>
    </row>
    <row r="873" spans="3:3" ht="15.75" customHeight="1" x14ac:dyDescent="0.2">
      <c r="C873" s="186"/>
    </row>
    <row r="874" spans="3:3" ht="15.75" customHeight="1" x14ac:dyDescent="0.2">
      <c r="C874" s="186"/>
    </row>
    <row r="875" spans="3:3" ht="15.75" customHeight="1" x14ac:dyDescent="0.2">
      <c r="C875" s="186"/>
    </row>
    <row r="876" spans="3:3" ht="15.75" customHeight="1" x14ac:dyDescent="0.2">
      <c r="C876" s="186"/>
    </row>
    <row r="877" spans="3:3" ht="15.75" customHeight="1" x14ac:dyDescent="0.2">
      <c r="C877" s="186"/>
    </row>
    <row r="878" spans="3:3" ht="15.75" customHeight="1" x14ac:dyDescent="0.2">
      <c r="C878" s="186"/>
    </row>
    <row r="879" spans="3:3" ht="15.75" customHeight="1" x14ac:dyDescent="0.2">
      <c r="C879" s="186"/>
    </row>
    <row r="880" spans="3:3" ht="15.75" customHeight="1" x14ac:dyDescent="0.2">
      <c r="C880" s="186"/>
    </row>
    <row r="881" spans="3:3" ht="15.75" customHeight="1" x14ac:dyDescent="0.2">
      <c r="C881" s="186"/>
    </row>
    <row r="882" spans="3:3" ht="15.75" customHeight="1" x14ac:dyDescent="0.2">
      <c r="C882" s="186"/>
    </row>
    <row r="883" spans="3:3" ht="15.75" customHeight="1" x14ac:dyDescent="0.2">
      <c r="C883" s="186"/>
    </row>
    <row r="884" spans="3:3" ht="15.75" customHeight="1" x14ac:dyDescent="0.2">
      <c r="C884" s="186"/>
    </row>
    <row r="885" spans="3:3" ht="15.75" customHeight="1" x14ac:dyDescent="0.2">
      <c r="C885" s="186"/>
    </row>
    <row r="886" spans="3:3" ht="15.75" customHeight="1" x14ac:dyDescent="0.2">
      <c r="C886" s="186"/>
    </row>
    <row r="887" spans="3:3" ht="15.75" customHeight="1" x14ac:dyDescent="0.2">
      <c r="C887" s="186"/>
    </row>
    <row r="888" spans="3:3" ht="15.75" customHeight="1" x14ac:dyDescent="0.2">
      <c r="C888" s="186"/>
    </row>
    <row r="889" spans="3:3" ht="15.75" customHeight="1" x14ac:dyDescent="0.2">
      <c r="C889" s="186"/>
    </row>
    <row r="890" spans="3:3" ht="15.75" customHeight="1" x14ac:dyDescent="0.2">
      <c r="C890" s="186"/>
    </row>
    <row r="891" spans="3:3" ht="15.75" customHeight="1" x14ac:dyDescent="0.2">
      <c r="C891" s="186"/>
    </row>
    <row r="892" spans="3:3" ht="15.75" customHeight="1" x14ac:dyDescent="0.2">
      <c r="C892" s="186"/>
    </row>
    <row r="893" spans="3:3" ht="15.75" customHeight="1" x14ac:dyDescent="0.2">
      <c r="C893" s="186"/>
    </row>
    <row r="894" spans="3:3" ht="15.75" customHeight="1" x14ac:dyDescent="0.2">
      <c r="C894" s="186"/>
    </row>
    <row r="895" spans="3:3" ht="15.75" customHeight="1" x14ac:dyDescent="0.2">
      <c r="C895" s="186"/>
    </row>
    <row r="896" spans="3:3" ht="15.75" customHeight="1" x14ac:dyDescent="0.2">
      <c r="C896" s="186"/>
    </row>
    <row r="897" spans="3:3" ht="15.75" customHeight="1" x14ac:dyDescent="0.2">
      <c r="C897" s="186"/>
    </row>
    <row r="898" spans="3:3" ht="15.75" customHeight="1" x14ac:dyDescent="0.2">
      <c r="C898" s="186"/>
    </row>
    <row r="899" spans="3:3" ht="15.75" customHeight="1" x14ac:dyDescent="0.2">
      <c r="C899" s="186"/>
    </row>
    <row r="900" spans="3:3" ht="15.75" customHeight="1" x14ac:dyDescent="0.2">
      <c r="C900" s="186"/>
    </row>
    <row r="901" spans="3:3" ht="15.75" customHeight="1" x14ac:dyDescent="0.2">
      <c r="C901" s="186"/>
    </row>
    <row r="902" spans="3:3" ht="15.75" customHeight="1" x14ac:dyDescent="0.2">
      <c r="C902" s="186"/>
    </row>
    <row r="903" spans="3:3" ht="15.75" customHeight="1" x14ac:dyDescent="0.2">
      <c r="C903" s="186"/>
    </row>
    <row r="904" spans="3:3" ht="15.75" customHeight="1" x14ac:dyDescent="0.2">
      <c r="C904" s="186"/>
    </row>
    <row r="905" spans="3:3" ht="15.75" customHeight="1" x14ac:dyDescent="0.2">
      <c r="C905" s="186"/>
    </row>
    <row r="906" spans="3:3" ht="15.75" customHeight="1" x14ac:dyDescent="0.2">
      <c r="C906" s="186"/>
    </row>
    <row r="907" spans="3:3" ht="15.75" customHeight="1" x14ac:dyDescent="0.2">
      <c r="C907" s="186"/>
    </row>
    <row r="908" spans="3:3" ht="15.75" customHeight="1" x14ac:dyDescent="0.2">
      <c r="C908" s="186"/>
    </row>
    <row r="909" spans="3:3" ht="15.75" customHeight="1" x14ac:dyDescent="0.2">
      <c r="C909" s="186"/>
    </row>
    <row r="910" spans="3:3" ht="15.75" customHeight="1" x14ac:dyDescent="0.2">
      <c r="C910" s="186"/>
    </row>
    <row r="911" spans="3:3" ht="15.75" customHeight="1" x14ac:dyDescent="0.2">
      <c r="C911" s="186"/>
    </row>
    <row r="912" spans="3:3" ht="15.75" customHeight="1" x14ac:dyDescent="0.2">
      <c r="C912" s="186"/>
    </row>
    <row r="913" spans="3:3" ht="15.75" customHeight="1" x14ac:dyDescent="0.2">
      <c r="C913" s="186"/>
    </row>
    <row r="914" spans="3:3" ht="15.75" customHeight="1" x14ac:dyDescent="0.2">
      <c r="C914" s="186"/>
    </row>
    <row r="915" spans="3:3" ht="15.75" customHeight="1" x14ac:dyDescent="0.2">
      <c r="C915" s="186"/>
    </row>
    <row r="916" spans="3:3" ht="15.75" customHeight="1" x14ac:dyDescent="0.2">
      <c r="C916" s="186"/>
    </row>
    <row r="917" spans="3:3" ht="15.75" customHeight="1" x14ac:dyDescent="0.2">
      <c r="C917" s="186"/>
    </row>
    <row r="918" spans="3:3" ht="15.75" customHeight="1" x14ac:dyDescent="0.2">
      <c r="C918" s="186"/>
    </row>
    <row r="919" spans="3:3" ht="15.75" customHeight="1" x14ac:dyDescent="0.2">
      <c r="C919" s="186"/>
    </row>
    <row r="920" spans="3:3" ht="15.75" customHeight="1" x14ac:dyDescent="0.2">
      <c r="C920" s="186"/>
    </row>
    <row r="921" spans="3:3" ht="15.75" customHeight="1" x14ac:dyDescent="0.2">
      <c r="C921" s="186"/>
    </row>
    <row r="922" spans="3:3" ht="15.75" customHeight="1" x14ac:dyDescent="0.2">
      <c r="C922" s="186"/>
    </row>
    <row r="923" spans="3:3" ht="15.75" customHeight="1" x14ac:dyDescent="0.2">
      <c r="C923" s="186"/>
    </row>
    <row r="924" spans="3:3" ht="15.75" customHeight="1" x14ac:dyDescent="0.2">
      <c r="C924" s="186"/>
    </row>
    <row r="925" spans="3:3" ht="15.75" customHeight="1" x14ac:dyDescent="0.2">
      <c r="C925" s="186"/>
    </row>
    <row r="926" spans="3:3" ht="15.75" customHeight="1" x14ac:dyDescent="0.2">
      <c r="C926" s="186"/>
    </row>
    <row r="927" spans="3:3" ht="15.75" customHeight="1" x14ac:dyDescent="0.2">
      <c r="C927" s="186"/>
    </row>
    <row r="928" spans="3:3" ht="15.75" customHeight="1" x14ac:dyDescent="0.2">
      <c r="C928" s="186"/>
    </row>
    <row r="929" spans="3:3" ht="15.75" customHeight="1" x14ac:dyDescent="0.2">
      <c r="C929" s="186"/>
    </row>
    <row r="930" spans="3:3" ht="15.75" customHeight="1" x14ac:dyDescent="0.2">
      <c r="C930" s="186"/>
    </row>
    <row r="931" spans="3:3" ht="15.75" customHeight="1" x14ac:dyDescent="0.2">
      <c r="C931" s="186"/>
    </row>
    <row r="932" spans="3:3" ht="15.75" customHeight="1" x14ac:dyDescent="0.2">
      <c r="C932" s="186"/>
    </row>
    <row r="933" spans="3:3" ht="15.75" customHeight="1" x14ac:dyDescent="0.2">
      <c r="C933" s="186"/>
    </row>
    <row r="934" spans="3:3" ht="15.75" customHeight="1" x14ac:dyDescent="0.2">
      <c r="C934" s="186"/>
    </row>
    <row r="935" spans="3:3" ht="15.75" customHeight="1" x14ac:dyDescent="0.2">
      <c r="C935" s="186"/>
    </row>
    <row r="936" spans="3:3" ht="15.75" customHeight="1" x14ac:dyDescent="0.2">
      <c r="C936" s="186"/>
    </row>
    <row r="937" spans="3:3" ht="15.75" customHeight="1" x14ac:dyDescent="0.2">
      <c r="C937" s="186"/>
    </row>
    <row r="938" spans="3:3" ht="15.75" customHeight="1" x14ac:dyDescent="0.2">
      <c r="C938" s="186"/>
    </row>
    <row r="939" spans="3:3" ht="15.75" customHeight="1" x14ac:dyDescent="0.2">
      <c r="C939" s="186"/>
    </row>
    <row r="940" spans="3:3" ht="15.75" customHeight="1" x14ac:dyDescent="0.2">
      <c r="C940" s="186"/>
    </row>
    <row r="941" spans="3:3" ht="15.75" customHeight="1" x14ac:dyDescent="0.2">
      <c r="C941" s="186"/>
    </row>
    <row r="942" spans="3:3" ht="15.75" customHeight="1" x14ac:dyDescent="0.2">
      <c r="C942" s="186"/>
    </row>
    <row r="943" spans="3:3" ht="15.75" customHeight="1" x14ac:dyDescent="0.2">
      <c r="C943" s="186"/>
    </row>
    <row r="944" spans="3:3" ht="15.75" customHeight="1" x14ac:dyDescent="0.2">
      <c r="C944" s="186"/>
    </row>
    <row r="945" spans="3:3" ht="15.75" customHeight="1" x14ac:dyDescent="0.2">
      <c r="C945" s="186"/>
    </row>
    <row r="946" spans="3:3" ht="15.75" customHeight="1" x14ac:dyDescent="0.2">
      <c r="C946" s="186"/>
    </row>
    <row r="947" spans="3:3" ht="15.75" customHeight="1" x14ac:dyDescent="0.2">
      <c r="C947" s="186"/>
    </row>
    <row r="948" spans="3:3" ht="15.75" customHeight="1" x14ac:dyDescent="0.2">
      <c r="C948" s="186"/>
    </row>
    <row r="949" spans="3:3" ht="15.75" customHeight="1" x14ac:dyDescent="0.2">
      <c r="C949" s="186"/>
    </row>
    <row r="950" spans="3:3" ht="15.75" customHeight="1" x14ac:dyDescent="0.2">
      <c r="C950" s="186"/>
    </row>
    <row r="951" spans="3:3" ht="15.75" customHeight="1" x14ac:dyDescent="0.2">
      <c r="C951" s="186"/>
    </row>
    <row r="952" spans="3:3" ht="15.75" customHeight="1" x14ac:dyDescent="0.2">
      <c r="C952" s="186"/>
    </row>
    <row r="953" spans="3:3" ht="15.75" customHeight="1" x14ac:dyDescent="0.2">
      <c r="C953" s="186"/>
    </row>
    <row r="954" spans="3:3" ht="15.75" customHeight="1" x14ac:dyDescent="0.2">
      <c r="C954" s="186"/>
    </row>
    <row r="955" spans="3:3" ht="15.75" customHeight="1" x14ac:dyDescent="0.2">
      <c r="C955" s="186"/>
    </row>
    <row r="956" spans="3:3" ht="15.75" customHeight="1" x14ac:dyDescent="0.2">
      <c r="C956" s="186"/>
    </row>
    <row r="957" spans="3:3" ht="15.75" customHeight="1" x14ac:dyDescent="0.2">
      <c r="C957" s="186"/>
    </row>
    <row r="958" spans="3:3" ht="15.75" customHeight="1" x14ac:dyDescent="0.2">
      <c r="C958" s="186"/>
    </row>
    <row r="959" spans="3:3" ht="15.75" customHeight="1" x14ac:dyDescent="0.2">
      <c r="C959" s="186"/>
    </row>
    <row r="960" spans="3:3" ht="15.75" customHeight="1" x14ac:dyDescent="0.2">
      <c r="C960" s="186"/>
    </row>
    <row r="961" spans="3:3" ht="15.75" customHeight="1" x14ac:dyDescent="0.2">
      <c r="C961" s="186"/>
    </row>
    <row r="962" spans="3:3" ht="15.75" customHeight="1" x14ac:dyDescent="0.2">
      <c r="C962" s="186"/>
    </row>
    <row r="963" spans="3:3" ht="15.75" customHeight="1" x14ac:dyDescent="0.2">
      <c r="C963" s="186"/>
    </row>
    <row r="964" spans="3:3" ht="15.75" customHeight="1" x14ac:dyDescent="0.2">
      <c r="C964" s="186"/>
    </row>
    <row r="965" spans="3:3" ht="15.75" customHeight="1" x14ac:dyDescent="0.2">
      <c r="C965" s="186"/>
    </row>
    <row r="966" spans="3:3" ht="15.75" customHeight="1" x14ac:dyDescent="0.2">
      <c r="C966" s="186"/>
    </row>
    <row r="967" spans="3:3" ht="15.75" customHeight="1" x14ac:dyDescent="0.2">
      <c r="C967" s="186"/>
    </row>
    <row r="968" spans="3:3" ht="15.75" customHeight="1" x14ac:dyDescent="0.2">
      <c r="C968" s="186"/>
    </row>
    <row r="969" spans="3:3" ht="15.75" customHeight="1" x14ac:dyDescent="0.2">
      <c r="C969" s="186"/>
    </row>
    <row r="970" spans="3:3" ht="15.75" customHeight="1" x14ac:dyDescent="0.2">
      <c r="C970" s="186"/>
    </row>
    <row r="971" spans="3:3" ht="15.75" customHeight="1" x14ac:dyDescent="0.2">
      <c r="C971" s="186"/>
    </row>
    <row r="972" spans="3:3" ht="15.75" customHeight="1" x14ac:dyDescent="0.2">
      <c r="C972" s="186"/>
    </row>
    <row r="973" spans="3:3" ht="15.75" customHeight="1" x14ac:dyDescent="0.2">
      <c r="C973" s="186"/>
    </row>
    <row r="974" spans="3:3" ht="15.75" customHeight="1" x14ac:dyDescent="0.2">
      <c r="C974" s="186"/>
    </row>
    <row r="975" spans="3:3" ht="15.75" customHeight="1" x14ac:dyDescent="0.2">
      <c r="C975" s="186"/>
    </row>
    <row r="976" spans="3:3" ht="15.75" customHeight="1" x14ac:dyDescent="0.2">
      <c r="C976" s="186"/>
    </row>
    <row r="977" spans="3:3" ht="15.75" customHeight="1" x14ac:dyDescent="0.2">
      <c r="C977" s="186"/>
    </row>
    <row r="978" spans="3:3" ht="15.75" customHeight="1" x14ac:dyDescent="0.2">
      <c r="C978" s="186"/>
    </row>
    <row r="979" spans="3:3" ht="15.75" customHeight="1" x14ac:dyDescent="0.2">
      <c r="C979" s="186"/>
    </row>
    <row r="980" spans="3:3" ht="15.75" customHeight="1" x14ac:dyDescent="0.2">
      <c r="C980" s="186"/>
    </row>
    <row r="981" spans="3:3" ht="15.75" customHeight="1" x14ac:dyDescent="0.2">
      <c r="C981" s="186"/>
    </row>
    <row r="982" spans="3:3" ht="15.75" customHeight="1" x14ac:dyDescent="0.2">
      <c r="C982" s="186"/>
    </row>
    <row r="983" spans="3:3" ht="15.75" customHeight="1" x14ac:dyDescent="0.2">
      <c r="C983" s="186"/>
    </row>
    <row r="984" spans="3:3" ht="15.75" customHeight="1" x14ac:dyDescent="0.2">
      <c r="C984" s="186"/>
    </row>
    <row r="985" spans="3:3" ht="15.75" customHeight="1" x14ac:dyDescent="0.2">
      <c r="C985" s="186"/>
    </row>
    <row r="986" spans="3:3" ht="15.75" customHeight="1" x14ac:dyDescent="0.2">
      <c r="C986" s="186"/>
    </row>
    <row r="987" spans="3:3" ht="15.75" customHeight="1" x14ac:dyDescent="0.2">
      <c r="C987" s="186"/>
    </row>
    <row r="988" spans="3:3" ht="15.75" customHeight="1" x14ac:dyDescent="0.2">
      <c r="C988" s="186"/>
    </row>
    <row r="989" spans="3:3" ht="15.75" customHeight="1" x14ac:dyDescent="0.2">
      <c r="C989" s="186"/>
    </row>
    <row r="990" spans="3:3" ht="15.75" customHeight="1" x14ac:dyDescent="0.2">
      <c r="C990" s="186"/>
    </row>
    <row r="991" spans="3:3" ht="15.75" customHeight="1" x14ac:dyDescent="0.2">
      <c r="C991" s="186"/>
    </row>
    <row r="992" spans="3:3" ht="15.75" customHeight="1" x14ac:dyDescent="0.2">
      <c r="C992" s="186"/>
    </row>
  </sheetData>
  <mergeCells count="2">
    <mergeCell ref="A1:E1"/>
    <mergeCell ref="D50:E50"/>
  </mergeCells>
  <conditionalFormatting sqref="D4:E47">
    <cfRule type="cellIs" dxfId="6" priority="1" operator="lessThan">
      <formula>-0.001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993"/>
  <sheetViews>
    <sheetView showGridLines="0" zoomScaleNormal="100" workbookViewId="0">
      <selection activeCell="B115" sqref="B115"/>
    </sheetView>
  </sheetViews>
  <sheetFormatPr defaultColWidth="14.42578125" defaultRowHeight="15" customHeight="1" x14ac:dyDescent="0.2"/>
  <cols>
    <col min="1" max="1" width="18.7109375" style="185" customWidth="1"/>
    <col min="2" max="2" width="53.85546875" style="185" customWidth="1"/>
    <col min="3" max="3" width="18.7109375" style="199" customWidth="1"/>
    <col min="4" max="4" width="17.85546875" style="239" customWidth="1"/>
    <col min="5" max="5" width="8" style="239" customWidth="1"/>
    <col min="6" max="6" width="7.5703125" style="239" customWidth="1"/>
    <col min="7" max="21" width="8" style="239" customWidth="1"/>
    <col min="22" max="16384" width="14.42578125" style="239"/>
  </cols>
  <sheetData>
    <row r="1" spans="1:24" s="53" customFormat="1" ht="15" customHeight="1" x14ac:dyDescent="0.2">
      <c r="A1" s="255" t="s">
        <v>2923</v>
      </c>
      <c r="B1" s="256"/>
      <c r="C1" s="255" t="s">
        <v>10</v>
      </c>
      <c r="D1" s="257"/>
      <c r="E1" s="258" t="s">
        <v>2924</v>
      </c>
      <c r="F1" s="259"/>
    </row>
    <row r="2" spans="1:24" ht="50.1" customHeight="1" x14ac:dyDescent="0.2">
      <c r="A2" s="488" t="s">
        <v>2606</v>
      </c>
      <c r="B2" s="486"/>
      <c r="C2" s="486"/>
      <c r="D2" s="486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24" s="25" customFormat="1" ht="48" customHeight="1" x14ac:dyDescent="0.2">
      <c r="A3" s="162" t="s">
        <v>1873</v>
      </c>
      <c r="B3" s="163" t="s">
        <v>16</v>
      </c>
      <c r="C3" s="57" t="s">
        <v>17</v>
      </c>
      <c r="D3" s="58" t="s">
        <v>2607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1:24" s="189" customFormat="1" ht="12" x14ac:dyDescent="0.2">
      <c r="A4" s="121">
        <v>1</v>
      </c>
      <c r="B4" s="122">
        <v>2</v>
      </c>
      <c r="C4" s="122" t="s">
        <v>32</v>
      </c>
      <c r="D4" s="187">
        <v>4</v>
      </c>
      <c r="E4" s="188"/>
      <c r="F4" s="188"/>
      <c r="G4" s="64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</row>
    <row r="5" spans="1:24" ht="24" x14ac:dyDescent="0.2">
      <c r="A5" s="190"/>
      <c r="B5" s="191" t="s">
        <v>2608</v>
      </c>
      <c r="C5" s="164" t="s">
        <v>2609</v>
      </c>
      <c r="D5" s="10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4" ht="24" x14ac:dyDescent="0.2">
      <c r="A6" s="192"/>
      <c r="B6" s="193" t="s">
        <v>2925</v>
      </c>
      <c r="C6" s="166" t="s">
        <v>2610</v>
      </c>
      <c r="D6" s="194">
        <f>D7+D8+D17+D18+D24</f>
        <v>0</v>
      </c>
      <c r="E6" s="29" t="s">
        <v>2926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4" ht="12.75" customHeight="1" x14ac:dyDescent="0.2">
      <c r="A7" s="192"/>
      <c r="B7" s="193" t="s">
        <v>2611</v>
      </c>
      <c r="C7" s="166" t="s">
        <v>2612</v>
      </c>
      <c r="D7" s="10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4" ht="12.75" customHeight="1" x14ac:dyDescent="0.2">
      <c r="A8" s="192" t="s">
        <v>2174</v>
      </c>
      <c r="B8" s="193" t="s">
        <v>2613</v>
      </c>
      <c r="C8" s="166" t="s">
        <v>2614</v>
      </c>
      <c r="D8" s="194">
        <f>SUM(D9:D16)</f>
        <v>0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4" ht="12.75" customHeight="1" x14ac:dyDescent="0.2">
      <c r="A9" s="69" t="s">
        <v>2175</v>
      </c>
      <c r="B9" s="70" t="s">
        <v>2176</v>
      </c>
      <c r="C9" s="166" t="s">
        <v>2615</v>
      </c>
      <c r="D9" s="10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4" ht="12.75" customHeight="1" x14ac:dyDescent="0.2">
      <c r="A10" s="69" t="s">
        <v>2177</v>
      </c>
      <c r="B10" s="70" t="s">
        <v>2178</v>
      </c>
      <c r="C10" s="166" t="s">
        <v>2616</v>
      </c>
      <c r="D10" s="10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4" ht="12.75" customHeight="1" x14ac:dyDescent="0.2">
      <c r="A11" s="69" t="s">
        <v>2179</v>
      </c>
      <c r="B11" s="70" t="s">
        <v>2617</v>
      </c>
      <c r="C11" s="166" t="s">
        <v>2618</v>
      </c>
      <c r="D11" s="10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4" ht="12.75" customHeight="1" x14ac:dyDescent="0.2">
      <c r="A12" s="69" t="s">
        <v>2186</v>
      </c>
      <c r="B12" s="70" t="s">
        <v>2187</v>
      </c>
      <c r="C12" s="166" t="s">
        <v>2619</v>
      </c>
      <c r="D12" s="10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4" ht="36" x14ac:dyDescent="0.2">
      <c r="A13" s="69" t="s">
        <v>2188</v>
      </c>
      <c r="B13" s="75" t="s">
        <v>2927</v>
      </c>
      <c r="C13" s="166" t="s">
        <v>2620</v>
      </c>
      <c r="D13" s="104"/>
      <c r="E13" s="29" t="s">
        <v>2928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4" ht="12.75" customHeight="1" x14ac:dyDescent="0.2">
      <c r="A14" s="69" t="s">
        <v>2203</v>
      </c>
      <c r="B14" s="70" t="s">
        <v>2204</v>
      </c>
      <c r="C14" s="166" t="s">
        <v>2621</v>
      </c>
      <c r="D14" s="10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4" ht="12.75" customHeight="1" x14ac:dyDescent="0.2">
      <c r="A15" s="69" t="s">
        <v>2205</v>
      </c>
      <c r="B15" s="70" t="s">
        <v>2929</v>
      </c>
      <c r="C15" s="166" t="s">
        <v>2622</v>
      </c>
      <c r="D15" s="104"/>
      <c r="E15" s="29" t="s">
        <v>2928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4" ht="12.75" customHeight="1" x14ac:dyDescent="0.2">
      <c r="A16" s="69" t="s">
        <v>2206</v>
      </c>
      <c r="B16" s="70" t="s">
        <v>2207</v>
      </c>
      <c r="C16" s="166" t="s">
        <v>2623</v>
      </c>
      <c r="D16" s="10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2.75" customHeight="1" x14ac:dyDescent="0.2">
      <c r="A17" s="192" t="s">
        <v>2208</v>
      </c>
      <c r="B17" s="193" t="s">
        <v>2595</v>
      </c>
      <c r="C17" s="166" t="s">
        <v>2624</v>
      </c>
      <c r="D17" s="10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36" x14ac:dyDescent="0.2">
      <c r="A18" s="192" t="s">
        <v>2625</v>
      </c>
      <c r="B18" s="193" t="s">
        <v>2626</v>
      </c>
      <c r="C18" s="166" t="s">
        <v>2627</v>
      </c>
      <c r="D18" s="194">
        <f>SUM(D19:D23)</f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2.75" customHeight="1" x14ac:dyDescent="0.2">
      <c r="A19" s="69">
        <v>251.25299999999999</v>
      </c>
      <c r="B19" s="70" t="s">
        <v>2628</v>
      </c>
      <c r="C19" s="166" t="s">
        <v>2629</v>
      </c>
      <c r="D19" s="10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2.75" customHeight="1" x14ac:dyDescent="0.2">
      <c r="A20" s="69" t="s">
        <v>2630</v>
      </c>
      <c r="B20" s="70" t="s">
        <v>2228</v>
      </c>
      <c r="C20" s="166" t="s">
        <v>2631</v>
      </c>
      <c r="D20" s="10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2.75" customHeight="1" x14ac:dyDescent="0.2">
      <c r="A21" s="69" t="s">
        <v>2632</v>
      </c>
      <c r="B21" s="70" t="s">
        <v>2232</v>
      </c>
      <c r="C21" s="166" t="s">
        <v>2633</v>
      </c>
      <c r="D21" s="10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4" x14ac:dyDescent="0.2">
      <c r="A22" s="69" t="s">
        <v>2634</v>
      </c>
      <c r="B22" s="70" t="s">
        <v>2635</v>
      </c>
      <c r="C22" s="166" t="s">
        <v>2636</v>
      </c>
      <c r="D22" s="10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4" x14ac:dyDescent="0.2">
      <c r="A23" s="69" t="s">
        <v>2637</v>
      </c>
      <c r="B23" s="70" t="s">
        <v>2638</v>
      </c>
      <c r="C23" s="166" t="s">
        <v>2639</v>
      </c>
      <c r="D23" s="10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24" x14ac:dyDescent="0.2">
      <c r="A24" s="260" t="s">
        <v>2297</v>
      </c>
      <c r="B24" s="261" t="s">
        <v>2640</v>
      </c>
      <c r="C24" s="261" t="s">
        <v>2641</v>
      </c>
      <c r="D24" s="262"/>
      <c r="E24" s="29" t="s">
        <v>2922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24" x14ac:dyDescent="0.2">
      <c r="A25" s="69"/>
      <c r="B25" s="193" t="s">
        <v>2930</v>
      </c>
      <c r="C25" s="166" t="s">
        <v>2642</v>
      </c>
      <c r="D25" s="194">
        <f>D26+D27+D36+D37+D43</f>
        <v>0</v>
      </c>
      <c r="E25" s="29" t="s">
        <v>2926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2.75" customHeight="1" x14ac:dyDescent="0.2">
      <c r="A26" s="69"/>
      <c r="B26" s="193" t="s">
        <v>2611</v>
      </c>
      <c r="C26" s="166" t="s">
        <v>2643</v>
      </c>
      <c r="D26" s="10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2.75" customHeight="1" x14ac:dyDescent="0.2">
      <c r="A27" s="192" t="s">
        <v>2174</v>
      </c>
      <c r="B27" s="193" t="s">
        <v>2644</v>
      </c>
      <c r="C27" s="166" t="s">
        <v>2645</v>
      </c>
      <c r="D27" s="194">
        <f>SUM(D28:D35)</f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2.75" customHeight="1" x14ac:dyDescent="0.2">
      <c r="A28" s="69" t="s">
        <v>2175</v>
      </c>
      <c r="B28" s="70" t="s">
        <v>2176</v>
      </c>
      <c r="C28" s="166" t="s">
        <v>2646</v>
      </c>
      <c r="D28" s="10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2.75" customHeight="1" x14ac:dyDescent="0.2">
      <c r="A29" s="69" t="s">
        <v>2177</v>
      </c>
      <c r="B29" s="70" t="s">
        <v>2178</v>
      </c>
      <c r="C29" s="166" t="s">
        <v>2647</v>
      </c>
      <c r="D29" s="10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2.75" customHeight="1" x14ac:dyDescent="0.2">
      <c r="A30" s="69" t="s">
        <v>2179</v>
      </c>
      <c r="B30" s="70" t="s">
        <v>2617</v>
      </c>
      <c r="C30" s="166" t="s">
        <v>2648</v>
      </c>
      <c r="D30" s="10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2.75" customHeight="1" x14ac:dyDescent="0.2">
      <c r="A31" s="69" t="s">
        <v>2186</v>
      </c>
      <c r="B31" s="70" t="s">
        <v>2187</v>
      </c>
      <c r="C31" s="166" t="s">
        <v>2649</v>
      </c>
      <c r="D31" s="10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36" x14ac:dyDescent="0.2">
      <c r="A32" s="69" t="s">
        <v>2188</v>
      </c>
      <c r="B32" s="75" t="s">
        <v>2927</v>
      </c>
      <c r="C32" s="166" t="s">
        <v>2650</v>
      </c>
      <c r="D32" s="104"/>
      <c r="E32" s="29" t="s">
        <v>2928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2.75" customHeight="1" x14ac:dyDescent="0.2">
      <c r="A33" s="69" t="s">
        <v>2203</v>
      </c>
      <c r="B33" s="70" t="s">
        <v>2204</v>
      </c>
      <c r="C33" s="166" t="s">
        <v>2651</v>
      </c>
      <c r="D33" s="10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2.75" customHeight="1" x14ac:dyDescent="0.2">
      <c r="A34" s="69" t="s">
        <v>2205</v>
      </c>
      <c r="B34" s="70" t="s">
        <v>2931</v>
      </c>
      <c r="C34" s="166" t="s">
        <v>2652</v>
      </c>
      <c r="D34" s="104"/>
      <c r="E34" s="29" t="s">
        <v>2928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2.75" customHeight="1" x14ac:dyDescent="0.2">
      <c r="A35" s="69" t="s">
        <v>2206</v>
      </c>
      <c r="B35" s="70" t="s">
        <v>2207</v>
      </c>
      <c r="C35" s="166" t="s">
        <v>2653</v>
      </c>
      <c r="D35" s="10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2.75" customHeight="1" x14ac:dyDescent="0.2">
      <c r="A36" s="192" t="s">
        <v>2208</v>
      </c>
      <c r="B36" s="193" t="s">
        <v>2595</v>
      </c>
      <c r="C36" s="166" t="s">
        <v>2654</v>
      </c>
      <c r="D36" s="10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36" x14ac:dyDescent="0.2">
      <c r="A37" s="192" t="s">
        <v>2625</v>
      </c>
      <c r="B37" s="193" t="s">
        <v>2655</v>
      </c>
      <c r="C37" s="166" t="s">
        <v>2656</v>
      </c>
      <c r="D37" s="194">
        <f>SUM(D38:D42)</f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2.75" customHeight="1" x14ac:dyDescent="0.2">
      <c r="A38" s="69">
        <v>251.25299999999999</v>
      </c>
      <c r="B38" s="70" t="s">
        <v>2628</v>
      </c>
      <c r="C38" s="166" t="s">
        <v>2657</v>
      </c>
      <c r="D38" s="10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2.75" customHeight="1" x14ac:dyDescent="0.2">
      <c r="A39" s="69" t="s">
        <v>2630</v>
      </c>
      <c r="B39" s="70" t="s">
        <v>2228</v>
      </c>
      <c r="C39" s="166" t="s">
        <v>2658</v>
      </c>
      <c r="D39" s="10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2.75" customHeight="1" x14ac:dyDescent="0.2">
      <c r="A40" s="69" t="s">
        <v>2632</v>
      </c>
      <c r="B40" s="70" t="s">
        <v>2232</v>
      </c>
      <c r="C40" s="166" t="s">
        <v>2659</v>
      </c>
      <c r="D40" s="10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24" x14ac:dyDescent="0.2">
      <c r="A41" s="69" t="s">
        <v>2660</v>
      </c>
      <c r="B41" s="70" t="s">
        <v>2635</v>
      </c>
      <c r="C41" s="166" t="s">
        <v>2661</v>
      </c>
      <c r="D41" s="10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24" x14ac:dyDescent="0.2">
      <c r="A42" s="69" t="s">
        <v>2637</v>
      </c>
      <c r="B42" s="70" t="s">
        <v>2638</v>
      </c>
      <c r="C42" s="166" t="s">
        <v>2662</v>
      </c>
      <c r="D42" s="10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.75" customHeight="1" x14ac:dyDescent="0.2">
      <c r="A43" s="263" t="s">
        <v>2297</v>
      </c>
      <c r="B43" s="264" t="s">
        <v>2640</v>
      </c>
      <c r="C43" s="264" t="s">
        <v>2663</v>
      </c>
      <c r="D43" s="104"/>
      <c r="E43" s="29" t="s">
        <v>2922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24" x14ac:dyDescent="0.2">
      <c r="A44" s="69"/>
      <c r="B44" s="193" t="s">
        <v>2664</v>
      </c>
      <c r="C44" s="166" t="s">
        <v>2665</v>
      </c>
      <c r="D44" s="194">
        <f>D5+D6-D25</f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24" x14ac:dyDescent="0.2">
      <c r="A45" s="192"/>
      <c r="B45" s="193" t="s">
        <v>2932</v>
      </c>
      <c r="C45" s="166" t="s">
        <v>2666</v>
      </c>
      <c r="D45" s="194">
        <f>D46+D51+D92+D97+D103</f>
        <v>0</v>
      </c>
      <c r="E45" s="29" t="s">
        <v>2926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24" x14ac:dyDescent="0.2">
      <c r="A46" s="69"/>
      <c r="B46" s="193" t="s">
        <v>2667</v>
      </c>
      <c r="C46" s="166" t="s">
        <v>2668</v>
      </c>
      <c r="D46" s="194">
        <f>SUM(D47:D50)</f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2.75" customHeight="1" x14ac:dyDescent="0.2">
      <c r="A47" s="192"/>
      <c r="B47" s="70" t="s">
        <v>2669</v>
      </c>
      <c r="C47" s="166" t="s">
        <v>2670</v>
      </c>
      <c r="D47" s="10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2.75" customHeight="1" x14ac:dyDescent="0.2">
      <c r="A48" s="69"/>
      <c r="B48" s="70" t="s">
        <v>2671</v>
      </c>
      <c r="C48" s="166" t="s">
        <v>2672</v>
      </c>
      <c r="D48" s="10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2.75" customHeight="1" x14ac:dyDescent="0.2">
      <c r="A49" s="69"/>
      <c r="B49" s="70" t="s">
        <v>2673</v>
      </c>
      <c r="C49" s="166" t="s">
        <v>2674</v>
      </c>
      <c r="D49" s="10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2.75" customHeight="1" x14ac:dyDescent="0.2">
      <c r="A50" s="69"/>
      <c r="B50" s="70" t="s">
        <v>2675</v>
      </c>
      <c r="C50" s="166" t="s">
        <v>2676</v>
      </c>
      <c r="D50" s="10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24" x14ac:dyDescent="0.2">
      <c r="A51" s="192" t="s">
        <v>2174</v>
      </c>
      <c r="B51" s="136" t="s">
        <v>2677</v>
      </c>
      <c r="C51" s="166" t="s">
        <v>2678</v>
      </c>
      <c r="D51" s="194">
        <f>D52+D57+D62+D67+D72+D77+D82+D87</f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2.75" customHeight="1" x14ac:dyDescent="0.2">
      <c r="A52" s="192" t="s">
        <v>2175</v>
      </c>
      <c r="B52" s="193" t="s">
        <v>2679</v>
      </c>
      <c r="C52" s="166" t="s">
        <v>2680</v>
      </c>
      <c r="D52" s="194">
        <f>SUM(D53:D56)</f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2.75" customHeight="1" x14ac:dyDescent="0.2">
      <c r="A53" s="69"/>
      <c r="B53" s="70" t="s">
        <v>2669</v>
      </c>
      <c r="C53" s="166" t="s">
        <v>2681</v>
      </c>
      <c r="D53" s="10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2.75" customHeight="1" x14ac:dyDescent="0.2">
      <c r="A54" s="69"/>
      <c r="B54" s="70" t="s">
        <v>2671</v>
      </c>
      <c r="C54" s="166" t="s">
        <v>2682</v>
      </c>
      <c r="D54" s="10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2.75" customHeight="1" x14ac:dyDescent="0.2">
      <c r="A55" s="192"/>
      <c r="B55" s="70" t="s">
        <v>2673</v>
      </c>
      <c r="C55" s="166" t="s">
        <v>2683</v>
      </c>
      <c r="D55" s="10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2.75" customHeight="1" x14ac:dyDescent="0.2">
      <c r="A56" s="69"/>
      <c r="B56" s="70" t="s">
        <v>2675</v>
      </c>
      <c r="C56" s="166" t="s">
        <v>2684</v>
      </c>
      <c r="D56" s="10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2.75" customHeight="1" x14ac:dyDescent="0.2">
      <c r="A57" s="192" t="s">
        <v>2177</v>
      </c>
      <c r="B57" s="193" t="s">
        <v>2685</v>
      </c>
      <c r="C57" s="166" t="s">
        <v>2686</v>
      </c>
      <c r="D57" s="194">
        <f>SUM(D58:D61)</f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2.75" customHeight="1" x14ac:dyDescent="0.2">
      <c r="A58" s="69"/>
      <c r="B58" s="70" t="s">
        <v>2669</v>
      </c>
      <c r="C58" s="166" t="s">
        <v>2687</v>
      </c>
      <c r="D58" s="10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2.75" customHeight="1" x14ac:dyDescent="0.2">
      <c r="A59" s="69"/>
      <c r="B59" s="70" t="s">
        <v>2671</v>
      </c>
      <c r="C59" s="166" t="s">
        <v>2688</v>
      </c>
      <c r="D59" s="10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2.75" customHeight="1" x14ac:dyDescent="0.2">
      <c r="A60" s="69"/>
      <c r="B60" s="70" t="s">
        <v>2673</v>
      </c>
      <c r="C60" s="166" t="s">
        <v>2689</v>
      </c>
      <c r="D60" s="10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2.75" customHeight="1" x14ac:dyDescent="0.2">
      <c r="A61" s="69"/>
      <c r="B61" s="70" t="s">
        <v>2675</v>
      </c>
      <c r="C61" s="166" t="s">
        <v>2690</v>
      </c>
      <c r="D61" s="10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2.75" customHeight="1" x14ac:dyDescent="0.2">
      <c r="A62" s="192" t="s">
        <v>2179</v>
      </c>
      <c r="B62" s="193" t="s">
        <v>2691</v>
      </c>
      <c r="C62" s="166" t="s">
        <v>2692</v>
      </c>
      <c r="D62" s="194">
        <f>SUM(D63:D66)</f>
        <v>0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2.75" customHeight="1" x14ac:dyDescent="0.2">
      <c r="A63" s="69"/>
      <c r="B63" s="70" t="s">
        <v>2669</v>
      </c>
      <c r="C63" s="166" t="s">
        <v>2693</v>
      </c>
      <c r="D63" s="10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2.75" customHeight="1" x14ac:dyDescent="0.2">
      <c r="A64" s="69"/>
      <c r="B64" s="70" t="s">
        <v>2671</v>
      </c>
      <c r="C64" s="166" t="s">
        <v>2694</v>
      </c>
      <c r="D64" s="10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2.75" customHeight="1" x14ac:dyDescent="0.2">
      <c r="A65" s="192"/>
      <c r="B65" s="70" t="s">
        <v>2673</v>
      </c>
      <c r="C65" s="166" t="s">
        <v>2695</v>
      </c>
      <c r="D65" s="10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2.75" customHeight="1" x14ac:dyDescent="0.2">
      <c r="A66" s="69"/>
      <c r="B66" s="70" t="s">
        <v>2675</v>
      </c>
      <c r="C66" s="166" t="s">
        <v>2696</v>
      </c>
      <c r="D66" s="10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2.75" customHeight="1" x14ac:dyDescent="0.2">
      <c r="A67" s="192" t="s">
        <v>2186</v>
      </c>
      <c r="B67" s="193" t="s">
        <v>2697</v>
      </c>
      <c r="C67" s="166" t="s">
        <v>2698</v>
      </c>
      <c r="D67" s="194">
        <f>SUM(D68:D71)</f>
        <v>0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2.75" customHeight="1" x14ac:dyDescent="0.2">
      <c r="A68" s="69"/>
      <c r="B68" s="70" t="s">
        <v>2669</v>
      </c>
      <c r="C68" s="166" t="s">
        <v>2699</v>
      </c>
      <c r="D68" s="10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2.75" customHeight="1" x14ac:dyDescent="0.2">
      <c r="A69" s="69"/>
      <c r="B69" s="70" t="s">
        <v>2671</v>
      </c>
      <c r="C69" s="166" t="s">
        <v>2700</v>
      </c>
      <c r="D69" s="10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2.75" customHeight="1" x14ac:dyDescent="0.2">
      <c r="A70" s="69"/>
      <c r="B70" s="70" t="s">
        <v>2673</v>
      </c>
      <c r="C70" s="166" t="s">
        <v>2701</v>
      </c>
      <c r="D70" s="10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2.75" customHeight="1" x14ac:dyDescent="0.2">
      <c r="A71" s="69"/>
      <c r="B71" s="70" t="s">
        <v>2675</v>
      </c>
      <c r="C71" s="166" t="s">
        <v>2702</v>
      </c>
      <c r="D71" s="10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36" x14ac:dyDescent="0.2">
      <c r="A72" s="192" t="s">
        <v>2188</v>
      </c>
      <c r="B72" s="193" t="s">
        <v>2933</v>
      </c>
      <c r="C72" s="166" t="s">
        <v>2703</v>
      </c>
      <c r="D72" s="194">
        <f>SUM(D73:D76)</f>
        <v>0</v>
      </c>
      <c r="E72" s="29" t="s">
        <v>2928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2.75" customHeight="1" x14ac:dyDescent="0.2">
      <c r="A73" s="69"/>
      <c r="B73" s="70" t="s">
        <v>2669</v>
      </c>
      <c r="C73" s="166" t="s">
        <v>2704</v>
      </c>
      <c r="D73" s="10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2.75" customHeight="1" x14ac:dyDescent="0.2">
      <c r="A74" s="69"/>
      <c r="B74" s="70" t="s">
        <v>2671</v>
      </c>
      <c r="C74" s="166" t="s">
        <v>2705</v>
      </c>
      <c r="D74" s="10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2.75" customHeight="1" x14ac:dyDescent="0.2">
      <c r="A75" s="69"/>
      <c r="B75" s="70" t="s">
        <v>2673</v>
      </c>
      <c r="C75" s="166" t="s">
        <v>2706</v>
      </c>
      <c r="D75" s="10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2.75" customHeight="1" x14ac:dyDescent="0.2">
      <c r="A76" s="69"/>
      <c r="B76" s="70" t="s">
        <v>2675</v>
      </c>
      <c r="C76" s="166" t="s">
        <v>2707</v>
      </c>
      <c r="D76" s="10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24" x14ac:dyDescent="0.2">
      <c r="A77" s="192" t="s">
        <v>2203</v>
      </c>
      <c r="B77" s="193" t="s">
        <v>2708</v>
      </c>
      <c r="C77" s="166" t="s">
        <v>2709</v>
      </c>
      <c r="D77" s="194">
        <f>SUM(D78:D81)</f>
        <v>0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2.75" customHeight="1" x14ac:dyDescent="0.2">
      <c r="A78" s="69"/>
      <c r="B78" s="70" t="s">
        <v>2669</v>
      </c>
      <c r="C78" s="166" t="s">
        <v>2710</v>
      </c>
      <c r="D78" s="10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2.75" customHeight="1" x14ac:dyDescent="0.2">
      <c r="A79" s="69"/>
      <c r="B79" s="70" t="s">
        <v>2671</v>
      </c>
      <c r="C79" s="166" t="s">
        <v>2711</v>
      </c>
      <c r="D79" s="10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2.75" customHeight="1" x14ac:dyDescent="0.2">
      <c r="A80" s="69"/>
      <c r="B80" s="70" t="s">
        <v>2673</v>
      </c>
      <c r="C80" s="166" t="s">
        <v>2712</v>
      </c>
      <c r="D80" s="10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2.75" customHeight="1" x14ac:dyDescent="0.2">
      <c r="A81" s="192"/>
      <c r="B81" s="70" t="s">
        <v>2675</v>
      </c>
      <c r="C81" s="166" t="s">
        <v>2713</v>
      </c>
      <c r="D81" s="10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24" x14ac:dyDescent="0.2">
      <c r="A82" s="192" t="s">
        <v>2205</v>
      </c>
      <c r="B82" s="195" t="s">
        <v>2934</v>
      </c>
      <c r="C82" s="166" t="s">
        <v>2714</v>
      </c>
      <c r="D82" s="194">
        <f>SUM(D83:D86)</f>
        <v>0</v>
      </c>
      <c r="E82" s="29" t="s">
        <v>2928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2.75" customHeight="1" x14ac:dyDescent="0.2">
      <c r="A83" s="192"/>
      <c r="B83" s="70" t="s">
        <v>2669</v>
      </c>
      <c r="C83" s="166" t="s">
        <v>2715</v>
      </c>
      <c r="D83" s="10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2.75" customHeight="1" x14ac:dyDescent="0.2">
      <c r="A84" s="192"/>
      <c r="B84" s="70" t="s">
        <v>2671</v>
      </c>
      <c r="C84" s="166" t="s">
        <v>2716</v>
      </c>
      <c r="D84" s="10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2.75" customHeight="1" x14ac:dyDescent="0.2">
      <c r="A85" s="192"/>
      <c r="B85" s="70" t="s">
        <v>2673</v>
      </c>
      <c r="C85" s="166" t="s">
        <v>2717</v>
      </c>
      <c r="D85" s="10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2.75" customHeight="1" x14ac:dyDescent="0.2">
      <c r="A86" s="192"/>
      <c r="B86" s="70" t="s">
        <v>2675</v>
      </c>
      <c r="C86" s="166" t="s">
        <v>2718</v>
      </c>
      <c r="D86" s="10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2.75" customHeight="1" x14ac:dyDescent="0.2">
      <c r="A87" s="192" t="s">
        <v>2206</v>
      </c>
      <c r="B87" s="195" t="s">
        <v>2719</v>
      </c>
      <c r="C87" s="166" t="s">
        <v>2720</v>
      </c>
      <c r="D87" s="194">
        <f>SUM(D88:D91)</f>
        <v>0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2.75" customHeight="1" x14ac:dyDescent="0.2">
      <c r="A88" s="192"/>
      <c r="B88" s="70" t="s">
        <v>2669</v>
      </c>
      <c r="C88" s="166" t="s">
        <v>2721</v>
      </c>
      <c r="D88" s="10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2.75" customHeight="1" x14ac:dyDescent="0.2">
      <c r="A89" s="192"/>
      <c r="B89" s="70" t="s">
        <v>2671</v>
      </c>
      <c r="C89" s="166" t="s">
        <v>2722</v>
      </c>
      <c r="D89" s="10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2.75" customHeight="1" x14ac:dyDescent="0.2">
      <c r="A90" s="192"/>
      <c r="B90" s="70" t="s">
        <v>2673</v>
      </c>
      <c r="C90" s="166" t="s">
        <v>2723</v>
      </c>
      <c r="D90" s="10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2.75" customHeight="1" x14ac:dyDescent="0.2">
      <c r="A91" s="192"/>
      <c r="B91" s="70" t="s">
        <v>2675</v>
      </c>
      <c r="C91" s="166" t="s">
        <v>2724</v>
      </c>
      <c r="D91" s="10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2.75" customHeight="1" x14ac:dyDescent="0.2">
      <c r="A92" s="192" t="s">
        <v>2208</v>
      </c>
      <c r="B92" s="193" t="s">
        <v>2725</v>
      </c>
      <c r="C92" s="166" t="s">
        <v>2726</v>
      </c>
      <c r="D92" s="194">
        <f>SUM(D93:D96)</f>
        <v>0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2.75" customHeight="1" x14ac:dyDescent="0.2">
      <c r="A93" s="192"/>
      <c r="B93" s="70" t="s">
        <v>2669</v>
      </c>
      <c r="C93" s="166" t="s">
        <v>2727</v>
      </c>
      <c r="D93" s="10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2.75" customHeight="1" x14ac:dyDescent="0.2">
      <c r="A94" s="192"/>
      <c r="B94" s="70" t="s">
        <v>2671</v>
      </c>
      <c r="C94" s="166" t="s">
        <v>2728</v>
      </c>
      <c r="D94" s="10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2.75" customHeight="1" x14ac:dyDescent="0.2">
      <c r="A95" s="69"/>
      <c r="B95" s="70" t="s">
        <v>2673</v>
      </c>
      <c r="C95" s="166" t="s">
        <v>2729</v>
      </c>
      <c r="D95" s="10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2.75" customHeight="1" x14ac:dyDescent="0.2">
      <c r="A96" s="69"/>
      <c r="B96" s="70" t="s">
        <v>2675</v>
      </c>
      <c r="C96" s="166" t="s">
        <v>2730</v>
      </c>
      <c r="D96" s="10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36" x14ac:dyDescent="0.2">
      <c r="A97" s="192" t="s">
        <v>2625</v>
      </c>
      <c r="B97" s="193" t="s">
        <v>2731</v>
      </c>
      <c r="C97" s="166" t="s">
        <v>2732</v>
      </c>
      <c r="D97" s="194">
        <f>SUM(D98:D102)</f>
        <v>0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2.75" customHeight="1" x14ac:dyDescent="0.2">
      <c r="A98" s="69">
        <v>251.25299999999999</v>
      </c>
      <c r="B98" s="70" t="s">
        <v>2628</v>
      </c>
      <c r="C98" s="166" t="s">
        <v>2733</v>
      </c>
      <c r="D98" s="10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2.75" customHeight="1" x14ac:dyDescent="0.2">
      <c r="A99" s="69" t="s">
        <v>2630</v>
      </c>
      <c r="B99" s="70" t="s">
        <v>2228</v>
      </c>
      <c r="C99" s="166" t="s">
        <v>2734</v>
      </c>
      <c r="D99" s="10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2.75" customHeight="1" x14ac:dyDescent="0.2">
      <c r="A100" s="69" t="s">
        <v>2632</v>
      </c>
      <c r="B100" s="70" t="s">
        <v>2232</v>
      </c>
      <c r="C100" s="166" t="s">
        <v>2735</v>
      </c>
      <c r="D100" s="10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24" x14ac:dyDescent="0.2">
      <c r="A101" s="69" t="s">
        <v>2660</v>
      </c>
      <c r="B101" s="70" t="s">
        <v>2635</v>
      </c>
      <c r="C101" s="166" t="s">
        <v>2736</v>
      </c>
      <c r="D101" s="10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24" x14ac:dyDescent="0.2">
      <c r="A102" s="69" t="s">
        <v>2637</v>
      </c>
      <c r="B102" s="70" t="s">
        <v>2638</v>
      </c>
      <c r="C102" s="166" t="s">
        <v>2737</v>
      </c>
      <c r="D102" s="10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24" x14ac:dyDescent="0.2">
      <c r="A103" s="263" t="s">
        <v>2297</v>
      </c>
      <c r="B103" s="264" t="s">
        <v>2640</v>
      </c>
      <c r="C103" s="264" t="s">
        <v>2738</v>
      </c>
      <c r="D103" s="265"/>
      <c r="E103" s="29" t="s">
        <v>2922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24" x14ac:dyDescent="0.2">
      <c r="A104" s="192"/>
      <c r="B104" s="193" t="s">
        <v>2935</v>
      </c>
      <c r="C104" s="166" t="s">
        <v>2739</v>
      </c>
      <c r="D104" s="194">
        <f>SUM(D105:D109)</f>
        <v>0</v>
      </c>
      <c r="E104" s="29" t="s">
        <v>2926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2.75" customHeight="1" x14ac:dyDescent="0.2">
      <c r="A105" s="69"/>
      <c r="B105" s="70" t="s">
        <v>2611</v>
      </c>
      <c r="C105" s="166" t="s">
        <v>2740</v>
      </c>
      <c r="D105" s="10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2.75" customHeight="1" x14ac:dyDescent="0.2">
      <c r="A106" s="69" t="s">
        <v>2174</v>
      </c>
      <c r="B106" s="70" t="s">
        <v>2593</v>
      </c>
      <c r="C106" s="166" t="s">
        <v>2741</v>
      </c>
      <c r="D106" s="10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2.75" customHeight="1" x14ac:dyDescent="0.2">
      <c r="A107" s="69" t="s">
        <v>2208</v>
      </c>
      <c r="B107" s="70" t="s">
        <v>2595</v>
      </c>
      <c r="C107" s="166" t="s">
        <v>2742</v>
      </c>
      <c r="D107" s="10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2.75" customHeight="1" x14ac:dyDescent="0.2">
      <c r="A108" s="69" t="s">
        <v>2625</v>
      </c>
      <c r="B108" s="70" t="s">
        <v>2743</v>
      </c>
      <c r="C108" s="166" t="s">
        <v>2744</v>
      </c>
      <c r="D108" s="10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2.75" customHeight="1" x14ac:dyDescent="0.2">
      <c r="A109" s="266" t="s">
        <v>2297</v>
      </c>
      <c r="B109" s="267" t="s">
        <v>2640</v>
      </c>
      <c r="C109" s="268" t="s">
        <v>2745</v>
      </c>
      <c r="D109" s="269"/>
      <c r="E109" s="29" t="s">
        <v>2922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" customHeight="1" x14ac:dyDescent="0.2">
      <c r="A110" s="107"/>
      <c r="B110" s="107"/>
      <c r="C110" s="196"/>
      <c r="D110" s="34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</row>
    <row r="111" spans="1:21" ht="15" customHeight="1" x14ac:dyDescent="0.2">
      <c r="A111" s="107"/>
      <c r="B111" s="107"/>
      <c r="C111" s="196"/>
      <c r="D111" s="34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</row>
    <row r="112" spans="1:21" ht="15" customHeight="1" x14ac:dyDescent="0.2">
      <c r="A112" s="107"/>
      <c r="B112" s="107"/>
      <c r="C112" s="197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</row>
    <row r="113" spans="1:21" ht="12.75" customHeight="1" x14ac:dyDescent="0.2">
      <c r="A113" s="181"/>
      <c r="B113" s="181"/>
      <c r="C113" s="19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2.75" customHeight="1" x14ac:dyDescent="0.2">
      <c r="A114" s="181"/>
      <c r="B114" s="181"/>
      <c r="C114" s="19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2.75" customHeight="1" x14ac:dyDescent="0.2">
      <c r="A115" s="181"/>
      <c r="B115" s="181"/>
      <c r="C115" s="198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2.75" customHeight="1" x14ac:dyDescent="0.2">
      <c r="A116" s="181"/>
      <c r="B116" s="181"/>
      <c r="C116" s="198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2.75" customHeight="1" x14ac:dyDescent="0.2">
      <c r="A117" s="181"/>
      <c r="B117" s="181"/>
      <c r="C117" s="198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2.75" customHeight="1" x14ac:dyDescent="0.2">
      <c r="A118" s="181"/>
      <c r="B118" s="181"/>
      <c r="C118" s="198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2.75" customHeight="1" x14ac:dyDescent="0.2">
      <c r="A119" s="181"/>
      <c r="B119" s="181"/>
      <c r="C119" s="198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2.75" customHeight="1" x14ac:dyDescent="0.2">
      <c r="A120" s="181"/>
      <c r="B120" s="181"/>
      <c r="C120" s="198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2.75" customHeight="1" x14ac:dyDescent="0.2">
      <c r="A121" s="181"/>
      <c r="B121" s="181"/>
      <c r="C121" s="198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2.75" customHeight="1" x14ac:dyDescent="0.2">
      <c r="A122" s="181"/>
      <c r="B122" s="181"/>
      <c r="C122" s="198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2.75" customHeight="1" x14ac:dyDescent="0.2">
      <c r="A123" s="181"/>
      <c r="B123" s="181"/>
      <c r="C123" s="198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2.75" customHeight="1" x14ac:dyDescent="0.2">
      <c r="A124" s="181"/>
      <c r="B124" s="181"/>
      <c r="C124" s="198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2.75" customHeight="1" x14ac:dyDescent="0.2">
      <c r="A125" s="181"/>
      <c r="B125" s="181"/>
      <c r="C125" s="198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2.75" customHeight="1" x14ac:dyDescent="0.2">
      <c r="A126" s="181"/>
      <c r="B126" s="181"/>
      <c r="C126" s="198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2.75" customHeight="1" x14ac:dyDescent="0.2">
      <c r="A127" s="181"/>
      <c r="B127" s="181"/>
      <c r="C127" s="198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2.75" customHeight="1" x14ac:dyDescent="0.2">
      <c r="A128" s="181"/>
      <c r="B128" s="181"/>
      <c r="C128" s="198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2.75" customHeight="1" x14ac:dyDescent="0.2">
      <c r="A129" s="181"/>
      <c r="B129" s="181"/>
      <c r="C129" s="198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2.75" customHeight="1" x14ac:dyDescent="0.2">
      <c r="A130" s="181"/>
      <c r="B130" s="181"/>
      <c r="C130" s="198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2.75" customHeight="1" x14ac:dyDescent="0.2">
      <c r="A131" s="181"/>
      <c r="B131" s="181"/>
      <c r="C131" s="198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2.75" customHeight="1" x14ac:dyDescent="0.2">
      <c r="A132" s="181"/>
      <c r="B132" s="181"/>
      <c r="C132" s="198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2.75" customHeight="1" x14ac:dyDescent="0.2">
      <c r="A133" s="181"/>
      <c r="B133" s="181"/>
      <c r="C133" s="198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2.75" customHeight="1" x14ac:dyDescent="0.2">
      <c r="A134" s="181"/>
      <c r="B134" s="181"/>
      <c r="C134" s="198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2.75" customHeight="1" x14ac:dyDescent="0.2">
      <c r="A135" s="181"/>
      <c r="B135" s="181"/>
      <c r="C135" s="198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2.75" customHeight="1" x14ac:dyDescent="0.2">
      <c r="A136" s="181"/>
      <c r="B136" s="181"/>
      <c r="C136" s="198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2.75" customHeight="1" x14ac:dyDescent="0.2">
      <c r="A137" s="181"/>
      <c r="B137" s="181"/>
      <c r="C137" s="198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2.75" customHeight="1" x14ac:dyDescent="0.2">
      <c r="A138" s="181"/>
      <c r="B138" s="181"/>
      <c r="C138" s="198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2.75" customHeight="1" x14ac:dyDescent="0.2">
      <c r="A139" s="181"/>
      <c r="B139" s="181"/>
      <c r="C139" s="198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2.75" customHeight="1" x14ac:dyDescent="0.2">
      <c r="A140" s="181"/>
      <c r="B140" s="181"/>
      <c r="C140" s="198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2.75" customHeight="1" x14ac:dyDescent="0.2">
      <c r="A141" s="181"/>
      <c r="B141" s="181"/>
      <c r="C141" s="198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2.75" customHeight="1" x14ac:dyDescent="0.2">
      <c r="A142" s="181"/>
      <c r="B142" s="181"/>
      <c r="C142" s="198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2.75" customHeight="1" x14ac:dyDescent="0.2">
      <c r="A143" s="181"/>
      <c r="B143" s="181"/>
      <c r="C143" s="198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2.75" customHeight="1" x14ac:dyDescent="0.2">
      <c r="A144" s="181"/>
      <c r="B144" s="181"/>
      <c r="C144" s="198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2.75" customHeight="1" x14ac:dyDescent="0.2">
      <c r="A145" s="181"/>
      <c r="B145" s="181"/>
      <c r="C145" s="198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2.75" customHeight="1" x14ac:dyDescent="0.2">
      <c r="A146" s="181"/>
      <c r="B146" s="181"/>
      <c r="C146" s="198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2.75" customHeight="1" x14ac:dyDescent="0.2">
      <c r="A147" s="181"/>
      <c r="B147" s="181"/>
      <c r="C147" s="198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2.75" customHeight="1" x14ac:dyDescent="0.2">
      <c r="A148" s="181"/>
      <c r="B148" s="181"/>
      <c r="C148" s="198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2.75" customHeight="1" x14ac:dyDescent="0.2">
      <c r="A149" s="181"/>
      <c r="B149" s="181"/>
      <c r="C149" s="198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2.75" customHeight="1" x14ac:dyDescent="0.2">
      <c r="A150" s="181"/>
      <c r="B150" s="181"/>
      <c r="C150" s="198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2.75" customHeight="1" x14ac:dyDescent="0.2">
      <c r="A151" s="181"/>
      <c r="B151" s="181"/>
      <c r="C151" s="198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2.75" customHeight="1" x14ac:dyDescent="0.2">
      <c r="A152" s="181"/>
      <c r="B152" s="181"/>
      <c r="C152" s="198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2.75" customHeight="1" x14ac:dyDescent="0.2">
      <c r="A153" s="181"/>
      <c r="B153" s="181"/>
      <c r="C153" s="198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2.75" customHeight="1" x14ac:dyDescent="0.2">
      <c r="A154" s="181"/>
      <c r="B154" s="181"/>
      <c r="C154" s="198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2.75" customHeight="1" x14ac:dyDescent="0.2">
      <c r="A155" s="181"/>
      <c r="B155" s="181"/>
      <c r="C155" s="198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2.75" customHeight="1" x14ac:dyDescent="0.2">
      <c r="A156" s="181"/>
      <c r="B156" s="181"/>
      <c r="C156" s="198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2.75" customHeight="1" x14ac:dyDescent="0.2">
      <c r="A157" s="181"/>
      <c r="B157" s="181"/>
      <c r="C157" s="198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2.75" customHeight="1" x14ac:dyDescent="0.2">
      <c r="A158" s="181"/>
      <c r="B158" s="181"/>
      <c r="C158" s="198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2.75" customHeight="1" x14ac:dyDescent="0.2">
      <c r="A159" s="181"/>
      <c r="B159" s="181"/>
      <c r="C159" s="198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2.75" customHeight="1" x14ac:dyDescent="0.2">
      <c r="A160" s="181"/>
      <c r="B160" s="181"/>
      <c r="C160" s="198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2.75" customHeight="1" x14ac:dyDescent="0.2">
      <c r="A161" s="181"/>
      <c r="B161" s="181"/>
      <c r="C161" s="198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2.75" customHeight="1" x14ac:dyDescent="0.2">
      <c r="A162" s="181"/>
      <c r="B162" s="181"/>
      <c r="C162" s="198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2.75" customHeight="1" x14ac:dyDescent="0.2">
      <c r="A163" s="181"/>
      <c r="B163" s="181"/>
      <c r="C163" s="198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2.75" customHeight="1" x14ac:dyDescent="0.2">
      <c r="A164" s="181"/>
      <c r="B164" s="181"/>
      <c r="C164" s="198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2.75" customHeight="1" x14ac:dyDescent="0.2">
      <c r="A165" s="181"/>
      <c r="B165" s="181"/>
      <c r="C165" s="198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2.75" customHeight="1" x14ac:dyDescent="0.2">
      <c r="A166" s="181"/>
      <c r="B166" s="181"/>
      <c r="C166" s="198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2.75" customHeight="1" x14ac:dyDescent="0.2">
      <c r="A167" s="181"/>
      <c r="B167" s="181"/>
      <c r="C167" s="198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2.75" customHeight="1" x14ac:dyDescent="0.2">
      <c r="A168" s="181"/>
      <c r="B168" s="181"/>
      <c r="C168" s="198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2.75" customHeight="1" x14ac:dyDescent="0.2">
      <c r="A169" s="181"/>
      <c r="B169" s="181"/>
      <c r="C169" s="198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2.75" customHeight="1" x14ac:dyDescent="0.2">
      <c r="A170" s="181"/>
      <c r="B170" s="181"/>
      <c r="C170" s="198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2.75" customHeight="1" x14ac:dyDescent="0.2">
      <c r="A171" s="181"/>
      <c r="B171" s="181"/>
      <c r="C171" s="198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2.75" customHeight="1" x14ac:dyDescent="0.2">
      <c r="A172" s="181"/>
      <c r="B172" s="181"/>
      <c r="C172" s="198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2.75" customHeight="1" x14ac:dyDescent="0.2">
      <c r="A173" s="181"/>
      <c r="B173" s="181"/>
      <c r="C173" s="198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2.75" customHeight="1" x14ac:dyDescent="0.2">
      <c r="A174" s="181"/>
      <c r="B174" s="181"/>
      <c r="C174" s="198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2.75" customHeight="1" x14ac:dyDescent="0.2">
      <c r="A175" s="181"/>
      <c r="B175" s="181"/>
      <c r="C175" s="198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2.75" customHeight="1" x14ac:dyDescent="0.2">
      <c r="A176" s="181"/>
      <c r="B176" s="181"/>
      <c r="C176" s="198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2.75" customHeight="1" x14ac:dyDescent="0.2">
      <c r="A177" s="181"/>
      <c r="B177" s="181"/>
      <c r="C177" s="198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2.75" customHeight="1" x14ac:dyDescent="0.2">
      <c r="A178" s="181"/>
      <c r="B178" s="181"/>
      <c r="C178" s="198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2.75" customHeight="1" x14ac:dyDescent="0.2">
      <c r="A179" s="181"/>
      <c r="B179" s="181"/>
      <c r="C179" s="198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2.75" customHeight="1" x14ac:dyDescent="0.2">
      <c r="A180" s="181"/>
      <c r="B180" s="181"/>
      <c r="C180" s="198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2.75" customHeight="1" x14ac:dyDescent="0.2">
      <c r="A181" s="181"/>
      <c r="B181" s="181"/>
      <c r="C181" s="198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2.75" customHeight="1" x14ac:dyDescent="0.2">
      <c r="A182" s="181"/>
      <c r="B182" s="181"/>
      <c r="C182" s="198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2.75" customHeight="1" x14ac:dyDescent="0.2">
      <c r="A183" s="181"/>
      <c r="B183" s="181"/>
      <c r="C183" s="198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2.75" customHeight="1" x14ac:dyDescent="0.2">
      <c r="A184" s="181"/>
      <c r="B184" s="181"/>
      <c r="C184" s="198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2.75" customHeight="1" x14ac:dyDescent="0.2">
      <c r="A185" s="181"/>
      <c r="B185" s="181"/>
      <c r="C185" s="198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2.75" customHeight="1" x14ac:dyDescent="0.2">
      <c r="A186" s="181"/>
      <c r="B186" s="181"/>
      <c r="C186" s="198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2.75" customHeight="1" x14ac:dyDescent="0.2">
      <c r="A187" s="181"/>
      <c r="B187" s="181"/>
      <c r="C187" s="198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2.75" customHeight="1" x14ac:dyDescent="0.2">
      <c r="A188" s="181"/>
      <c r="B188" s="181"/>
      <c r="C188" s="198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2.75" customHeight="1" x14ac:dyDescent="0.2">
      <c r="A189" s="181"/>
      <c r="B189" s="181"/>
      <c r="C189" s="198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2.75" customHeight="1" x14ac:dyDescent="0.2">
      <c r="A190" s="181"/>
      <c r="B190" s="181"/>
      <c r="C190" s="198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2.75" customHeight="1" x14ac:dyDescent="0.2">
      <c r="A191" s="181"/>
      <c r="B191" s="181"/>
      <c r="C191" s="198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2.75" customHeight="1" x14ac:dyDescent="0.2">
      <c r="A192" s="181"/>
      <c r="B192" s="181"/>
      <c r="C192" s="198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2.75" customHeight="1" x14ac:dyDescent="0.2">
      <c r="A193" s="181"/>
      <c r="B193" s="181"/>
      <c r="C193" s="198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2.75" customHeight="1" x14ac:dyDescent="0.2">
      <c r="A194" s="181"/>
      <c r="B194" s="181"/>
      <c r="C194" s="198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2.75" customHeight="1" x14ac:dyDescent="0.2">
      <c r="A195" s="181"/>
      <c r="B195" s="181"/>
      <c r="C195" s="198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2.75" customHeight="1" x14ac:dyDescent="0.2">
      <c r="A196" s="181"/>
      <c r="B196" s="181"/>
      <c r="C196" s="198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2.75" customHeight="1" x14ac:dyDescent="0.2">
      <c r="A197" s="181"/>
      <c r="B197" s="181"/>
      <c r="C197" s="198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2.75" customHeight="1" x14ac:dyDescent="0.2">
      <c r="A198" s="181"/>
      <c r="B198" s="181"/>
      <c r="C198" s="198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2.75" customHeight="1" x14ac:dyDescent="0.2">
      <c r="A199" s="181"/>
      <c r="B199" s="181"/>
      <c r="C199" s="198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2.75" customHeight="1" x14ac:dyDescent="0.2">
      <c r="A200" s="181"/>
      <c r="B200" s="181"/>
      <c r="C200" s="198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2.75" customHeight="1" x14ac:dyDescent="0.2">
      <c r="A201" s="181"/>
      <c r="B201" s="181"/>
      <c r="C201" s="198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2.75" customHeight="1" x14ac:dyDescent="0.2">
      <c r="A202" s="181"/>
      <c r="B202" s="181"/>
      <c r="C202" s="198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2.75" customHeight="1" x14ac:dyDescent="0.2">
      <c r="A203" s="181"/>
      <c r="B203" s="181"/>
      <c r="C203" s="198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2.75" customHeight="1" x14ac:dyDescent="0.2">
      <c r="A204" s="181"/>
      <c r="B204" s="181"/>
      <c r="C204" s="198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2.75" customHeight="1" x14ac:dyDescent="0.2">
      <c r="A205" s="181"/>
      <c r="B205" s="181"/>
      <c r="C205" s="198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2.75" customHeight="1" x14ac:dyDescent="0.2">
      <c r="A206" s="181"/>
      <c r="B206" s="181"/>
      <c r="C206" s="198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2.75" customHeight="1" x14ac:dyDescent="0.2">
      <c r="A207" s="181"/>
      <c r="B207" s="181"/>
      <c r="C207" s="198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2.75" customHeight="1" x14ac:dyDescent="0.2">
      <c r="A208" s="181"/>
      <c r="B208" s="181"/>
      <c r="C208" s="198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2.75" customHeight="1" x14ac:dyDescent="0.2">
      <c r="A209" s="181"/>
      <c r="B209" s="181"/>
      <c r="C209" s="198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2.75" customHeight="1" x14ac:dyDescent="0.2">
      <c r="A210" s="181"/>
      <c r="B210" s="181"/>
      <c r="C210" s="198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2.75" customHeight="1" x14ac:dyDescent="0.2">
      <c r="A211" s="181"/>
      <c r="B211" s="181"/>
      <c r="C211" s="198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2.75" customHeight="1" x14ac:dyDescent="0.2">
      <c r="A212" s="181"/>
      <c r="B212" s="181"/>
      <c r="C212" s="198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2.75" customHeight="1" x14ac:dyDescent="0.2">
      <c r="A213" s="181"/>
      <c r="B213" s="181"/>
      <c r="C213" s="198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2.75" customHeight="1" x14ac:dyDescent="0.2">
      <c r="A214" s="181"/>
      <c r="B214" s="181"/>
      <c r="C214" s="198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2.75" customHeight="1" x14ac:dyDescent="0.2">
      <c r="A215" s="181"/>
      <c r="B215" s="181"/>
      <c r="C215" s="198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2.75" customHeight="1" x14ac:dyDescent="0.2">
      <c r="A216" s="181"/>
      <c r="B216" s="181"/>
      <c r="C216" s="198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2.75" customHeight="1" x14ac:dyDescent="0.2">
      <c r="A217" s="181"/>
      <c r="B217" s="181"/>
      <c r="C217" s="198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2.75" customHeight="1" x14ac:dyDescent="0.2">
      <c r="A218" s="181"/>
      <c r="B218" s="181"/>
      <c r="C218" s="198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2.75" customHeight="1" x14ac:dyDescent="0.2">
      <c r="A219" s="181"/>
      <c r="B219" s="181"/>
      <c r="C219" s="198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2.75" customHeight="1" x14ac:dyDescent="0.2">
      <c r="A220" s="181"/>
      <c r="B220" s="181"/>
      <c r="C220" s="198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2.75" customHeight="1" x14ac:dyDescent="0.2">
      <c r="A221" s="181"/>
      <c r="B221" s="181"/>
      <c r="C221" s="198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2.75" customHeight="1" x14ac:dyDescent="0.2">
      <c r="A222" s="181"/>
      <c r="B222" s="181"/>
      <c r="C222" s="198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2.75" customHeight="1" x14ac:dyDescent="0.2">
      <c r="A223" s="181"/>
      <c r="B223" s="181"/>
      <c r="C223" s="198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2.75" customHeight="1" x14ac:dyDescent="0.2">
      <c r="A224" s="181"/>
      <c r="B224" s="181"/>
      <c r="C224" s="198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2.75" customHeight="1" x14ac:dyDescent="0.2">
      <c r="A225" s="181"/>
      <c r="B225" s="181"/>
      <c r="C225" s="198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2.75" customHeight="1" x14ac:dyDescent="0.2">
      <c r="A226" s="181"/>
      <c r="B226" s="181"/>
      <c r="C226" s="198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2.75" customHeight="1" x14ac:dyDescent="0.2">
      <c r="A227" s="181"/>
      <c r="B227" s="181"/>
      <c r="C227" s="198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2.75" customHeight="1" x14ac:dyDescent="0.2">
      <c r="A228" s="181"/>
      <c r="B228" s="181"/>
      <c r="C228" s="198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2.75" customHeight="1" x14ac:dyDescent="0.2">
      <c r="A229" s="181"/>
      <c r="B229" s="181"/>
      <c r="C229" s="198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2.75" customHeight="1" x14ac:dyDescent="0.2">
      <c r="A230" s="181"/>
      <c r="B230" s="181"/>
      <c r="C230" s="198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2.75" customHeight="1" x14ac:dyDescent="0.2">
      <c r="A231" s="181"/>
      <c r="B231" s="181"/>
      <c r="C231" s="198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2.75" customHeight="1" x14ac:dyDescent="0.2">
      <c r="A232" s="181"/>
      <c r="B232" s="181"/>
      <c r="C232" s="198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2.75" customHeight="1" x14ac:dyDescent="0.2">
      <c r="A233" s="181"/>
      <c r="B233" s="181"/>
      <c r="C233" s="198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2.75" customHeight="1" x14ac:dyDescent="0.2">
      <c r="A234" s="181"/>
      <c r="B234" s="181"/>
      <c r="C234" s="198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2.75" customHeight="1" x14ac:dyDescent="0.2">
      <c r="A235" s="181"/>
      <c r="B235" s="181"/>
      <c r="C235" s="198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2.75" customHeight="1" x14ac:dyDescent="0.2">
      <c r="A236" s="181"/>
      <c r="B236" s="181"/>
      <c r="C236" s="198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2.75" customHeight="1" x14ac:dyDescent="0.2">
      <c r="A237" s="181"/>
      <c r="B237" s="181"/>
      <c r="C237" s="198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2.75" customHeight="1" x14ac:dyDescent="0.2">
      <c r="A238" s="181"/>
      <c r="B238" s="181"/>
      <c r="C238" s="198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2.75" customHeight="1" x14ac:dyDescent="0.2">
      <c r="A239" s="181"/>
      <c r="B239" s="181"/>
      <c r="C239" s="198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2.75" customHeight="1" x14ac:dyDescent="0.2">
      <c r="A240" s="181"/>
      <c r="B240" s="181"/>
      <c r="C240" s="198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2.75" customHeight="1" x14ac:dyDescent="0.2">
      <c r="A241" s="181"/>
      <c r="B241" s="181"/>
      <c r="C241" s="198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2.75" customHeight="1" x14ac:dyDescent="0.2">
      <c r="A242" s="181"/>
      <c r="B242" s="181"/>
      <c r="C242" s="198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2.75" customHeight="1" x14ac:dyDescent="0.2">
      <c r="A243" s="181"/>
      <c r="B243" s="181"/>
      <c r="C243" s="198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2.75" customHeight="1" x14ac:dyDescent="0.2">
      <c r="A244" s="181"/>
      <c r="B244" s="181"/>
      <c r="C244" s="198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2.75" customHeight="1" x14ac:dyDescent="0.2">
      <c r="A245" s="181"/>
      <c r="B245" s="181"/>
      <c r="C245" s="198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2.75" customHeight="1" x14ac:dyDescent="0.2">
      <c r="A246" s="181"/>
      <c r="B246" s="181"/>
      <c r="C246" s="198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2.75" customHeight="1" x14ac:dyDescent="0.2">
      <c r="A247" s="181"/>
      <c r="B247" s="181"/>
      <c r="C247" s="198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2.75" customHeight="1" x14ac:dyDescent="0.2">
      <c r="A248" s="181"/>
      <c r="B248" s="181"/>
      <c r="C248" s="198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2.75" customHeight="1" x14ac:dyDescent="0.2">
      <c r="A249" s="181"/>
      <c r="B249" s="181"/>
      <c r="C249" s="198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2.75" customHeight="1" x14ac:dyDescent="0.2">
      <c r="A250" s="181"/>
      <c r="B250" s="181"/>
      <c r="C250" s="198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2.75" customHeight="1" x14ac:dyDescent="0.2">
      <c r="A251" s="181"/>
      <c r="B251" s="181"/>
      <c r="C251" s="198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2.75" customHeight="1" x14ac:dyDescent="0.2">
      <c r="A252" s="181"/>
      <c r="B252" s="181"/>
      <c r="C252" s="198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2.75" customHeight="1" x14ac:dyDescent="0.2">
      <c r="A253" s="181"/>
      <c r="B253" s="181"/>
      <c r="C253" s="198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2.75" customHeight="1" x14ac:dyDescent="0.2">
      <c r="A254" s="181"/>
      <c r="B254" s="181"/>
      <c r="C254" s="198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2.75" customHeight="1" x14ac:dyDescent="0.2">
      <c r="A255" s="181"/>
      <c r="B255" s="181"/>
      <c r="C255" s="198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2.75" customHeight="1" x14ac:dyDescent="0.2">
      <c r="A256" s="181"/>
      <c r="B256" s="181"/>
      <c r="C256" s="198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2.75" customHeight="1" x14ac:dyDescent="0.2">
      <c r="A257" s="181"/>
      <c r="B257" s="181"/>
      <c r="C257" s="198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2.75" customHeight="1" x14ac:dyDescent="0.2">
      <c r="A258" s="181"/>
      <c r="B258" s="181"/>
      <c r="C258" s="198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2.75" customHeight="1" x14ac:dyDescent="0.2">
      <c r="A259" s="181"/>
      <c r="B259" s="181"/>
      <c r="C259" s="198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2.75" customHeight="1" x14ac:dyDescent="0.2">
      <c r="A260" s="181"/>
      <c r="B260" s="181"/>
      <c r="C260" s="198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2.75" customHeight="1" x14ac:dyDescent="0.2">
      <c r="A261" s="181"/>
      <c r="B261" s="181"/>
      <c r="C261" s="198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2.75" customHeight="1" x14ac:dyDescent="0.2">
      <c r="A262" s="181"/>
      <c r="B262" s="181"/>
      <c r="C262" s="198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2.75" customHeight="1" x14ac:dyDescent="0.2">
      <c r="A263" s="181"/>
      <c r="B263" s="181"/>
      <c r="C263" s="198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2.75" customHeight="1" x14ac:dyDescent="0.2">
      <c r="A264" s="181"/>
      <c r="B264" s="181"/>
      <c r="C264" s="198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2.75" customHeight="1" x14ac:dyDescent="0.2">
      <c r="A265" s="181"/>
      <c r="B265" s="181"/>
      <c r="C265" s="198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2.75" customHeight="1" x14ac:dyDescent="0.2">
      <c r="A266" s="181"/>
      <c r="B266" s="181"/>
      <c r="C266" s="198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2.75" customHeight="1" x14ac:dyDescent="0.2">
      <c r="A267" s="181"/>
      <c r="B267" s="181"/>
      <c r="C267" s="198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2.75" customHeight="1" x14ac:dyDescent="0.2">
      <c r="A268" s="181"/>
      <c r="B268" s="181"/>
      <c r="C268" s="198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2.75" customHeight="1" x14ac:dyDescent="0.2">
      <c r="A269" s="181"/>
      <c r="B269" s="181"/>
      <c r="C269" s="198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2.75" customHeight="1" x14ac:dyDescent="0.2">
      <c r="A270" s="181"/>
      <c r="B270" s="181"/>
      <c r="C270" s="198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2.75" customHeight="1" x14ac:dyDescent="0.2">
      <c r="A271" s="181"/>
      <c r="B271" s="181"/>
      <c r="C271" s="198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2.75" customHeight="1" x14ac:dyDescent="0.2">
      <c r="A272" s="181"/>
      <c r="B272" s="181"/>
      <c r="C272" s="198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2.75" customHeight="1" x14ac:dyDescent="0.2">
      <c r="A273" s="181"/>
      <c r="B273" s="181"/>
      <c r="C273" s="198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2.75" customHeight="1" x14ac:dyDescent="0.2">
      <c r="A274" s="181"/>
      <c r="B274" s="181"/>
      <c r="C274" s="198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2.75" customHeight="1" x14ac:dyDescent="0.2">
      <c r="A275" s="181"/>
      <c r="B275" s="181"/>
      <c r="C275" s="198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2.75" customHeight="1" x14ac:dyDescent="0.2">
      <c r="A276" s="181"/>
      <c r="B276" s="181"/>
      <c r="C276" s="198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2.75" customHeight="1" x14ac:dyDescent="0.2">
      <c r="A277" s="181"/>
      <c r="B277" s="181"/>
      <c r="C277" s="198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2.75" customHeight="1" x14ac:dyDescent="0.2">
      <c r="A278" s="181"/>
      <c r="B278" s="181"/>
      <c r="C278" s="198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2.75" customHeight="1" x14ac:dyDescent="0.2">
      <c r="A279" s="181"/>
      <c r="B279" s="181"/>
      <c r="C279" s="198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2.75" customHeight="1" x14ac:dyDescent="0.2">
      <c r="A280" s="181"/>
      <c r="B280" s="181"/>
      <c r="C280" s="198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2.75" customHeight="1" x14ac:dyDescent="0.2">
      <c r="A281" s="181"/>
      <c r="B281" s="181"/>
      <c r="C281" s="198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2.75" customHeight="1" x14ac:dyDescent="0.2">
      <c r="A282" s="181"/>
      <c r="B282" s="181"/>
      <c r="C282" s="198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2.75" customHeight="1" x14ac:dyDescent="0.2">
      <c r="A283" s="181"/>
      <c r="B283" s="181"/>
      <c r="C283" s="198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2.75" customHeight="1" x14ac:dyDescent="0.2">
      <c r="A284" s="181"/>
      <c r="B284" s="181"/>
      <c r="C284" s="198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2.75" customHeight="1" x14ac:dyDescent="0.2">
      <c r="A285" s="181"/>
      <c r="B285" s="181"/>
      <c r="C285" s="198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2.75" customHeight="1" x14ac:dyDescent="0.2">
      <c r="A286" s="181"/>
      <c r="B286" s="181"/>
      <c r="C286" s="198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2.75" customHeight="1" x14ac:dyDescent="0.2">
      <c r="A287" s="181"/>
      <c r="B287" s="181"/>
      <c r="C287" s="198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2.75" customHeight="1" x14ac:dyDescent="0.2">
      <c r="A288" s="181"/>
      <c r="B288" s="181"/>
      <c r="C288" s="198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2.75" customHeight="1" x14ac:dyDescent="0.2">
      <c r="A289" s="181"/>
      <c r="B289" s="181"/>
      <c r="C289" s="198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2.75" customHeight="1" x14ac:dyDescent="0.2">
      <c r="A290" s="181"/>
      <c r="B290" s="181"/>
      <c r="C290" s="198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2.75" customHeight="1" x14ac:dyDescent="0.2">
      <c r="A291" s="181"/>
      <c r="B291" s="181"/>
      <c r="C291" s="198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2.75" customHeight="1" x14ac:dyDescent="0.2">
      <c r="A292" s="181"/>
      <c r="B292" s="181"/>
      <c r="C292" s="198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2.75" customHeight="1" x14ac:dyDescent="0.2">
      <c r="A293" s="181"/>
      <c r="B293" s="181"/>
      <c r="C293" s="198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2.75" customHeight="1" x14ac:dyDescent="0.2">
      <c r="A294" s="181"/>
      <c r="B294" s="181"/>
      <c r="C294" s="198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2.75" customHeight="1" x14ac:dyDescent="0.2">
      <c r="A295" s="181"/>
      <c r="B295" s="181"/>
      <c r="C295" s="198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2.75" customHeight="1" x14ac:dyDescent="0.2">
      <c r="A296" s="181"/>
      <c r="B296" s="181"/>
      <c r="C296" s="198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2.75" customHeight="1" x14ac:dyDescent="0.2">
      <c r="A297" s="181"/>
      <c r="B297" s="181"/>
      <c r="C297" s="198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2.75" customHeight="1" x14ac:dyDescent="0.2">
      <c r="A298" s="181"/>
      <c r="B298" s="181"/>
      <c r="C298" s="198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2.75" customHeight="1" x14ac:dyDescent="0.2">
      <c r="A299" s="181"/>
      <c r="B299" s="181"/>
      <c r="C299" s="198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2.75" customHeight="1" x14ac:dyDescent="0.2">
      <c r="A300" s="181"/>
      <c r="B300" s="181"/>
      <c r="C300" s="198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2.75" customHeight="1" x14ac:dyDescent="0.2">
      <c r="A301" s="181"/>
      <c r="B301" s="181"/>
      <c r="C301" s="198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2.75" customHeight="1" x14ac:dyDescent="0.2">
      <c r="A302" s="181"/>
      <c r="B302" s="181"/>
      <c r="C302" s="198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2.75" customHeight="1" x14ac:dyDescent="0.2">
      <c r="A303" s="181"/>
      <c r="B303" s="181"/>
      <c r="C303" s="198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2.75" customHeight="1" x14ac:dyDescent="0.2">
      <c r="A304" s="181"/>
      <c r="B304" s="181"/>
      <c r="C304" s="198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2.75" customHeight="1" x14ac:dyDescent="0.2">
      <c r="A305" s="181"/>
      <c r="B305" s="181"/>
      <c r="C305" s="198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2.75" customHeight="1" x14ac:dyDescent="0.2">
      <c r="A306" s="181"/>
      <c r="B306" s="181"/>
      <c r="C306" s="198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2.75" customHeight="1" x14ac:dyDescent="0.2">
      <c r="A307" s="181"/>
      <c r="B307" s="181"/>
      <c r="C307" s="198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 x14ac:dyDescent="0.2">
      <c r="C308" s="198"/>
    </row>
    <row r="309" spans="1:21" ht="15.75" customHeight="1" x14ac:dyDescent="0.2">
      <c r="C309" s="198"/>
    </row>
    <row r="310" spans="1:21" ht="15.75" customHeight="1" x14ac:dyDescent="0.2">
      <c r="C310" s="198"/>
    </row>
    <row r="311" spans="1:21" ht="15.75" customHeight="1" x14ac:dyDescent="0.2">
      <c r="C311" s="198"/>
    </row>
    <row r="312" spans="1:21" ht="15.75" customHeight="1" x14ac:dyDescent="0.2">
      <c r="C312" s="198"/>
    </row>
    <row r="313" spans="1:21" ht="15.75" customHeight="1" x14ac:dyDescent="0.2">
      <c r="C313" s="198"/>
    </row>
    <row r="314" spans="1:21" ht="15.75" customHeight="1" x14ac:dyDescent="0.2">
      <c r="C314" s="198"/>
    </row>
    <row r="315" spans="1:21" ht="15.75" customHeight="1" x14ac:dyDescent="0.2">
      <c r="C315" s="198"/>
    </row>
    <row r="316" spans="1:21" ht="15.75" customHeight="1" x14ac:dyDescent="0.2">
      <c r="C316" s="198"/>
    </row>
    <row r="317" spans="1:21" ht="15.75" customHeight="1" x14ac:dyDescent="0.2">
      <c r="C317" s="198"/>
    </row>
    <row r="318" spans="1:21" ht="15.75" customHeight="1" x14ac:dyDescent="0.2">
      <c r="C318" s="198"/>
    </row>
    <row r="319" spans="1:21" ht="15.75" customHeight="1" x14ac:dyDescent="0.2">
      <c r="C319" s="198"/>
    </row>
    <row r="320" spans="1:21" ht="15.75" customHeight="1" x14ac:dyDescent="0.2">
      <c r="C320" s="198"/>
    </row>
    <row r="321" spans="3:3" ht="15.75" customHeight="1" x14ac:dyDescent="0.2">
      <c r="C321" s="198"/>
    </row>
    <row r="322" spans="3:3" ht="15.75" customHeight="1" x14ac:dyDescent="0.2">
      <c r="C322" s="198"/>
    </row>
    <row r="323" spans="3:3" ht="15.75" customHeight="1" x14ac:dyDescent="0.2">
      <c r="C323" s="198"/>
    </row>
    <row r="324" spans="3:3" ht="15.75" customHeight="1" x14ac:dyDescent="0.2">
      <c r="C324" s="198"/>
    </row>
    <row r="325" spans="3:3" ht="15.75" customHeight="1" x14ac:dyDescent="0.2">
      <c r="C325" s="198"/>
    </row>
    <row r="326" spans="3:3" ht="15.75" customHeight="1" x14ac:dyDescent="0.2">
      <c r="C326" s="198"/>
    </row>
    <row r="327" spans="3:3" ht="15.75" customHeight="1" x14ac:dyDescent="0.2">
      <c r="C327" s="198"/>
    </row>
    <row r="328" spans="3:3" ht="15.75" customHeight="1" x14ac:dyDescent="0.2">
      <c r="C328" s="198"/>
    </row>
    <row r="329" spans="3:3" ht="15.75" customHeight="1" x14ac:dyDescent="0.2">
      <c r="C329" s="198"/>
    </row>
    <row r="330" spans="3:3" ht="15.75" customHeight="1" x14ac:dyDescent="0.2">
      <c r="C330" s="198"/>
    </row>
    <row r="331" spans="3:3" ht="15.75" customHeight="1" x14ac:dyDescent="0.2">
      <c r="C331" s="198"/>
    </row>
    <row r="332" spans="3:3" ht="15.75" customHeight="1" x14ac:dyDescent="0.2">
      <c r="C332" s="198"/>
    </row>
    <row r="333" spans="3:3" ht="15.75" customHeight="1" x14ac:dyDescent="0.2">
      <c r="C333" s="198"/>
    </row>
    <row r="334" spans="3:3" ht="15.75" customHeight="1" x14ac:dyDescent="0.2">
      <c r="C334" s="198"/>
    </row>
    <row r="335" spans="3:3" ht="15.75" customHeight="1" x14ac:dyDescent="0.2">
      <c r="C335" s="198"/>
    </row>
    <row r="336" spans="3:3" ht="15.75" customHeight="1" x14ac:dyDescent="0.2">
      <c r="C336" s="198"/>
    </row>
    <row r="337" spans="3:3" ht="15.75" customHeight="1" x14ac:dyDescent="0.2">
      <c r="C337" s="198"/>
    </row>
    <row r="338" spans="3:3" ht="15.75" customHeight="1" x14ac:dyDescent="0.2">
      <c r="C338" s="198"/>
    </row>
    <row r="339" spans="3:3" ht="15.75" customHeight="1" x14ac:dyDescent="0.2">
      <c r="C339" s="198"/>
    </row>
    <row r="340" spans="3:3" ht="15.75" customHeight="1" x14ac:dyDescent="0.2">
      <c r="C340" s="198"/>
    </row>
    <row r="341" spans="3:3" ht="15.75" customHeight="1" x14ac:dyDescent="0.2">
      <c r="C341" s="198"/>
    </row>
    <row r="342" spans="3:3" ht="15.75" customHeight="1" x14ac:dyDescent="0.2">
      <c r="C342" s="198"/>
    </row>
    <row r="343" spans="3:3" ht="15.75" customHeight="1" x14ac:dyDescent="0.2">
      <c r="C343" s="198"/>
    </row>
    <row r="344" spans="3:3" ht="15.75" customHeight="1" x14ac:dyDescent="0.2">
      <c r="C344" s="198"/>
    </row>
    <row r="345" spans="3:3" ht="15.75" customHeight="1" x14ac:dyDescent="0.2">
      <c r="C345" s="198"/>
    </row>
    <row r="346" spans="3:3" ht="15.75" customHeight="1" x14ac:dyDescent="0.2">
      <c r="C346" s="198"/>
    </row>
    <row r="347" spans="3:3" ht="15.75" customHeight="1" x14ac:dyDescent="0.2">
      <c r="C347" s="198"/>
    </row>
    <row r="348" spans="3:3" ht="15.75" customHeight="1" x14ac:dyDescent="0.2">
      <c r="C348" s="198"/>
    </row>
    <row r="349" spans="3:3" ht="15.75" customHeight="1" x14ac:dyDescent="0.2">
      <c r="C349" s="198"/>
    </row>
    <row r="350" spans="3:3" ht="15.75" customHeight="1" x14ac:dyDescent="0.2">
      <c r="C350" s="198"/>
    </row>
    <row r="351" spans="3:3" ht="15.75" customHeight="1" x14ac:dyDescent="0.2">
      <c r="C351" s="198"/>
    </row>
    <row r="352" spans="3:3" ht="15.75" customHeight="1" x14ac:dyDescent="0.2">
      <c r="C352" s="198"/>
    </row>
    <row r="353" spans="3:3" ht="15.75" customHeight="1" x14ac:dyDescent="0.2">
      <c r="C353" s="198"/>
    </row>
    <row r="354" spans="3:3" ht="15.75" customHeight="1" x14ac:dyDescent="0.2">
      <c r="C354" s="198"/>
    </row>
    <row r="355" spans="3:3" ht="15.75" customHeight="1" x14ac:dyDescent="0.2">
      <c r="C355" s="198"/>
    </row>
    <row r="356" spans="3:3" ht="15.75" customHeight="1" x14ac:dyDescent="0.2">
      <c r="C356" s="198"/>
    </row>
    <row r="357" spans="3:3" ht="15.75" customHeight="1" x14ac:dyDescent="0.2">
      <c r="C357" s="198"/>
    </row>
    <row r="358" spans="3:3" ht="15.75" customHeight="1" x14ac:dyDescent="0.2">
      <c r="C358" s="198"/>
    </row>
    <row r="359" spans="3:3" ht="15.75" customHeight="1" x14ac:dyDescent="0.2">
      <c r="C359" s="198"/>
    </row>
    <row r="360" spans="3:3" ht="15.75" customHeight="1" x14ac:dyDescent="0.2">
      <c r="C360" s="198"/>
    </row>
    <row r="361" spans="3:3" ht="15.75" customHeight="1" x14ac:dyDescent="0.2">
      <c r="C361" s="198"/>
    </row>
    <row r="362" spans="3:3" ht="15.75" customHeight="1" x14ac:dyDescent="0.2">
      <c r="C362" s="198"/>
    </row>
    <row r="363" spans="3:3" ht="15.75" customHeight="1" x14ac:dyDescent="0.2">
      <c r="C363" s="198"/>
    </row>
    <row r="364" spans="3:3" ht="15.75" customHeight="1" x14ac:dyDescent="0.2">
      <c r="C364" s="198"/>
    </row>
    <row r="365" spans="3:3" ht="15.75" customHeight="1" x14ac:dyDescent="0.2">
      <c r="C365" s="198"/>
    </row>
    <row r="366" spans="3:3" ht="15.75" customHeight="1" x14ac:dyDescent="0.2">
      <c r="C366" s="198"/>
    </row>
    <row r="367" spans="3:3" ht="15.75" customHeight="1" x14ac:dyDescent="0.2">
      <c r="C367" s="198"/>
    </row>
    <row r="368" spans="3:3" ht="15.75" customHeight="1" x14ac:dyDescent="0.2">
      <c r="C368" s="198"/>
    </row>
    <row r="369" spans="3:3" ht="15.75" customHeight="1" x14ac:dyDescent="0.2">
      <c r="C369" s="198"/>
    </row>
    <row r="370" spans="3:3" ht="15.75" customHeight="1" x14ac:dyDescent="0.2">
      <c r="C370" s="198"/>
    </row>
    <row r="371" spans="3:3" ht="15.75" customHeight="1" x14ac:dyDescent="0.2">
      <c r="C371" s="198"/>
    </row>
    <row r="372" spans="3:3" ht="15.75" customHeight="1" x14ac:dyDescent="0.2">
      <c r="C372" s="198"/>
    </row>
    <row r="373" spans="3:3" ht="15.75" customHeight="1" x14ac:dyDescent="0.2">
      <c r="C373" s="198"/>
    </row>
    <row r="374" spans="3:3" ht="15.75" customHeight="1" x14ac:dyDescent="0.2">
      <c r="C374" s="198"/>
    </row>
    <row r="375" spans="3:3" ht="15.75" customHeight="1" x14ac:dyDescent="0.2">
      <c r="C375" s="198"/>
    </row>
    <row r="376" spans="3:3" ht="15.75" customHeight="1" x14ac:dyDescent="0.2">
      <c r="C376" s="198"/>
    </row>
    <row r="377" spans="3:3" ht="15.75" customHeight="1" x14ac:dyDescent="0.2">
      <c r="C377" s="198"/>
    </row>
    <row r="378" spans="3:3" ht="15.75" customHeight="1" x14ac:dyDescent="0.2">
      <c r="C378" s="198"/>
    </row>
    <row r="379" spans="3:3" ht="15.75" customHeight="1" x14ac:dyDescent="0.2">
      <c r="C379" s="198"/>
    </row>
    <row r="380" spans="3:3" ht="15.75" customHeight="1" x14ac:dyDescent="0.2">
      <c r="C380" s="198"/>
    </row>
    <row r="381" spans="3:3" ht="15.75" customHeight="1" x14ac:dyDescent="0.2">
      <c r="C381" s="198"/>
    </row>
    <row r="382" spans="3:3" ht="15.75" customHeight="1" x14ac:dyDescent="0.2">
      <c r="C382" s="198"/>
    </row>
    <row r="383" spans="3:3" ht="15.75" customHeight="1" x14ac:dyDescent="0.2">
      <c r="C383" s="198"/>
    </row>
    <row r="384" spans="3:3" ht="15.75" customHeight="1" x14ac:dyDescent="0.2">
      <c r="C384" s="198"/>
    </row>
    <row r="385" spans="3:3" ht="15.75" customHeight="1" x14ac:dyDescent="0.2">
      <c r="C385" s="198"/>
    </row>
    <row r="386" spans="3:3" ht="15.75" customHeight="1" x14ac:dyDescent="0.2">
      <c r="C386" s="198"/>
    </row>
    <row r="387" spans="3:3" ht="15.75" customHeight="1" x14ac:dyDescent="0.2">
      <c r="C387" s="198"/>
    </row>
    <row r="388" spans="3:3" ht="15.75" customHeight="1" x14ac:dyDescent="0.2">
      <c r="C388" s="198"/>
    </row>
    <row r="389" spans="3:3" ht="15.75" customHeight="1" x14ac:dyDescent="0.2">
      <c r="C389" s="198"/>
    </row>
    <row r="390" spans="3:3" ht="15.75" customHeight="1" x14ac:dyDescent="0.2">
      <c r="C390" s="198"/>
    </row>
    <row r="391" spans="3:3" ht="15.75" customHeight="1" x14ac:dyDescent="0.2">
      <c r="C391" s="198"/>
    </row>
    <row r="392" spans="3:3" ht="15.75" customHeight="1" x14ac:dyDescent="0.2">
      <c r="C392" s="198"/>
    </row>
    <row r="393" spans="3:3" ht="15.75" customHeight="1" x14ac:dyDescent="0.2">
      <c r="C393" s="198"/>
    </row>
    <row r="394" spans="3:3" ht="15.75" customHeight="1" x14ac:dyDescent="0.2">
      <c r="C394" s="198"/>
    </row>
    <row r="395" spans="3:3" ht="15.75" customHeight="1" x14ac:dyDescent="0.2">
      <c r="C395" s="198"/>
    </row>
    <row r="396" spans="3:3" ht="15.75" customHeight="1" x14ac:dyDescent="0.2">
      <c r="C396" s="198"/>
    </row>
    <row r="397" spans="3:3" ht="15.75" customHeight="1" x14ac:dyDescent="0.2">
      <c r="C397" s="198"/>
    </row>
    <row r="398" spans="3:3" ht="15.75" customHeight="1" x14ac:dyDescent="0.2">
      <c r="C398" s="198"/>
    </row>
    <row r="399" spans="3:3" ht="15.75" customHeight="1" x14ac:dyDescent="0.2">
      <c r="C399" s="198"/>
    </row>
    <row r="400" spans="3:3" ht="15.75" customHeight="1" x14ac:dyDescent="0.2">
      <c r="C400" s="198"/>
    </row>
    <row r="401" spans="3:3" ht="15.75" customHeight="1" x14ac:dyDescent="0.2">
      <c r="C401" s="198"/>
    </row>
    <row r="402" spans="3:3" ht="15.75" customHeight="1" x14ac:dyDescent="0.2">
      <c r="C402" s="198"/>
    </row>
    <row r="403" spans="3:3" ht="15.75" customHeight="1" x14ac:dyDescent="0.2">
      <c r="C403" s="198"/>
    </row>
    <row r="404" spans="3:3" ht="15.75" customHeight="1" x14ac:dyDescent="0.2">
      <c r="C404" s="198"/>
    </row>
    <row r="405" spans="3:3" ht="15.75" customHeight="1" x14ac:dyDescent="0.2">
      <c r="C405" s="198"/>
    </row>
    <row r="406" spans="3:3" ht="15.75" customHeight="1" x14ac:dyDescent="0.2">
      <c r="C406" s="198"/>
    </row>
    <row r="407" spans="3:3" ht="15.75" customHeight="1" x14ac:dyDescent="0.2">
      <c r="C407" s="198"/>
    </row>
    <row r="408" spans="3:3" ht="15.75" customHeight="1" x14ac:dyDescent="0.2">
      <c r="C408" s="198"/>
    </row>
    <row r="409" spans="3:3" ht="15.75" customHeight="1" x14ac:dyDescent="0.2">
      <c r="C409" s="198"/>
    </row>
    <row r="410" spans="3:3" ht="15.75" customHeight="1" x14ac:dyDescent="0.2">
      <c r="C410" s="198"/>
    </row>
    <row r="411" spans="3:3" ht="15.75" customHeight="1" x14ac:dyDescent="0.2">
      <c r="C411" s="198"/>
    </row>
    <row r="412" spans="3:3" ht="15.75" customHeight="1" x14ac:dyDescent="0.2">
      <c r="C412" s="198"/>
    </row>
    <row r="413" spans="3:3" ht="15.75" customHeight="1" x14ac:dyDescent="0.2">
      <c r="C413" s="198"/>
    </row>
    <row r="414" spans="3:3" ht="15.75" customHeight="1" x14ac:dyDescent="0.2">
      <c r="C414" s="198"/>
    </row>
    <row r="415" spans="3:3" ht="15.75" customHeight="1" x14ac:dyDescent="0.2">
      <c r="C415" s="198"/>
    </row>
    <row r="416" spans="3:3" ht="15.75" customHeight="1" x14ac:dyDescent="0.2">
      <c r="C416" s="198"/>
    </row>
    <row r="417" spans="3:3" ht="15.75" customHeight="1" x14ac:dyDescent="0.2">
      <c r="C417" s="198"/>
    </row>
    <row r="418" spans="3:3" ht="15.75" customHeight="1" x14ac:dyDescent="0.2">
      <c r="C418" s="198"/>
    </row>
    <row r="419" spans="3:3" ht="15.75" customHeight="1" x14ac:dyDescent="0.2">
      <c r="C419" s="198"/>
    </row>
    <row r="420" spans="3:3" ht="15.75" customHeight="1" x14ac:dyDescent="0.2">
      <c r="C420" s="198"/>
    </row>
    <row r="421" spans="3:3" ht="15.75" customHeight="1" x14ac:dyDescent="0.2">
      <c r="C421" s="198"/>
    </row>
    <row r="422" spans="3:3" ht="15.75" customHeight="1" x14ac:dyDescent="0.2">
      <c r="C422" s="198"/>
    </row>
    <row r="423" spans="3:3" ht="15.75" customHeight="1" x14ac:dyDescent="0.2">
      <c r="C423" s="198"/>
    </row>
    <row r="424" spans="3:3" ht="15.75" customHeight="1" x14ac:dyDescent="0.2">
      <c r="C424" s="198"/>
    </row>
    <row r="425" spans="3:3" ht="15.75" customHeight="1" x14ac:dyDescent="0.2">
      <c r="C425" s="198"/>
    </row>
    <row r="426" spans="3:3" ht="15.75" customHeight="1" x14ac:dyDescent="0.2">
      <c r="C426" s="198"/>
    </row>
    <row r="427" spans="3:3" ht="15.75" customHeight="1" x14ac:dyDescent="0.2">
      <c r="C427" s="198"/>
    </row>
    <row r="428" spans="3:3" ht="15.75" customHeight="1" x14ac:dyDescent="0.2">
      <c r="C428" s="198"/>
    </row>
    <row r="429" spans="3:3" ht="15.75" customHeight="1" x14ac:dyDescent="0.2">
      <c r="C429" s="198"/>
    </row>
    <row r="430" spans="3:3" ht="15.75" customHeight="1" x14ac:dyDescent="0.2">
      <c r="C430" s="198"/>
    </row>
    <row r="431" spans="3:3" ht="15.75" customHeight="1" x14ac:dyDescent="0.2">
      <c r="C431" s="198"/>
    </row>
    <row r="432" spans="3:3" ht="15.75" customHeight="1" x14ac:dyDescent="0.2">
      <c r="C432" s="198"/>
    </row>
    <row r="433" spans="3:3" ht="15.75" customHeight="1" x14ac:dyDescent="0.2">
      <c r="C433" s="198"/>
    </row>
    <row r="434" spans="3:3" ht="15.75" customHeight="1" x14ac:dyDescent="0.2">
      <c r="C434" s="198"/>
    </row>
    <row r="435" spans="3:3" ht="15.75" customHeight="1" x14ac:dyDescent="0.2">
      <c r="C435" s="198"/>
    </row>
    <row r="436" spans="3:3" ht="15.75" customHeight="1" x14ac:dyDescent="0.2">
      <c r="C436" s="198"/>
    </row>
    <row r="437" spans="3:3" ht="15.75" customHeight="1" x14ac:dyDescent="0.2">
      <c r="C437" s="198"/>
    </row>
    <row r="438" spans="3:3" ht="15.75" customHeight="1" x14ac:dyDescent="0.2">
      <c r="C438" s="198"/>
    </row>
    <row r="439" spans="3:3" ht="15.75" customHeight="1" x14ac:dyDescent="0.2">
      <c r="C439" s="198"/>
    </row>
    <row r="440" spans="3:3" ht="15.75" customHeight="1" x14ac:dyDescent="0.2">
      <c r="C440" s="198"/>
    </row>
    <row r="441" spans="3:3" ht="15.75" customHeight="1" x14ac:dyDescent="0.2">
      <c r="C441" s="198"/>
    </row>
    <row r="442" spans="3:3" ht="15.75" customHeight="1" x14ac:dyDescent="0.2">
      <c r="C442" s="198"/>
    </row>
    <row r="443" spans="3:3" ht="15.75" customHeight="1" x14ac:dyDescent="0.2">
      <c r="C443" s="198"/>
    </row>
    <row r="444" spans="3:3" ht="15.75" customHeight="1" x14ac:dyDescent="0.2">
      <c r="C444" s="198"/>
    </row>
    <row r="445" spans="3:3" ht="15.75" customHeight="1" x14ac:dyDescent="0.2">
      <c r="C445" s="198"/>
    </row>
    <row r="446" spans="3:3" ht="15.75" customHeight="1" x14ac:dyDescent="0.2">
      <c r="C446" s="198"/>
    </row>
    <row r="447" spans="3:3" ht="15.75" customHeight="1" x14ac:dyDescent="0.2">
      <c r="C447" s="198"/>
    </row>
    <row r="448" spans="3:3" ht="15.75" customHeight="1" x14ac:dyDescent="0.2">
      <c r="C448" s="198"/>
    </row>
    <row r="449" spans="3:3" ht="15.75" customHeight="1" x14ac:dyDescent="0.2">
      <c r="C449" s="198"/>
    </row>
    <row r="450" spans="3:3" ht="15.75" customHeight="1" x14ac:dyDescent="0.2">
      <c r="C450" s="198"/>
    </row>
    <row r="451" spans="3:3" ht="15.75" customHeight="1" x14ac:dyDescent="0.2">
      <c r="C451" s="198"/>
    </row>
    <row r="452" spans="3:3" ht="15.75" customHeight="1" x14ac:dyDescent="0.2">
      <c r="C452" s="198"/>
    </row>
    <row r="453" spans="3:3" ht="15.75" customHeight="1" x14ac:dyDescent="0.2">
      <c r="C453" s="198"/>
    </row>
    <row r="454" spans="3:3" ht="15.75" customHeight="1" x14ac:dyDescent="0.2">
      <c r="C454" s="198"/>
    </row>
    <row r="455" spans="3:3" ht="15.75" customHeight="1" x14ac:dyDescent="0.2">
      <c r="C455" s="198"/>
    </row>
    <row r="456" spans="3:3" ht="15.75" customHeight="1" x14ac:dyDescent="0.2">
      <c r="C456" s="198"/>
    </row>
    <row r="457" spans="3:3" ht="15.75" customHeight="1" x14ac:dyDescent="0.2">
      <c r="C457" s="198"/>
    </row>
    <row r="458" spans="3:3" ht="15.75" customHeight="1" x14ac:dyDescent="0.2">
      <c r="C458" s="198"/>
    </row>
    <row r="459" spans="3:3" ht="15.75" customHeight="1" x14ac:dyDescent="0.2">
      <c r="C459" s="198"/>
    </row>
    <row r="460" spans="3:3" ht="15.75" customHeight="1" x14ac:dyDescent="0.2">
      <c r="C460" s="198"/>
    </row>
    <row r="461" spans="3:3" ht="15.75" customHeight="1" x14ac:dyDescent="0.2">
      <c r="C461" s="198"/>
    </row>
    <row r="462" spans="3:3" ht="15.75" customHeight="1" x14ac:dyDescent="0.2">
      <c r="C462" s="198"/>
    </row>
    <row r="463" spans="3:3" ht="15.75" customHeight="1" x14ac:dyDescent="0.2">
      <c r="C463" s="198"/>
    </row>
    <row r="464" spans="3:3" ht="15.75" customHeight="1" x14ac:dyDescent="0.2">
      <c r="C464" s="198"/>
    </row>
    <row r="465" spans="3:3" ht="15.75" customHeight="1" x14ac:dyDescent="0.2">
      <c r="C465" s="198"/>
    </row>
    <row r="466" spans="3:3" ht="15.75" customHeight="1" x14ac:dyDescent="0.2">
      <c r="C466" s="198"/>
    </row>
    <row r="467" spans="3:3" ht="15.75" customHeight="1" x14ac:dyDescent="0.2">
      <c r="C467" s="198"/>
    </row>
    <row r="468" spans="3:3" ht="15.75" customHeight="1" x14ac:dyDescent="0.2">
      <c r="C468" s="198"/>
    </row>
    <row r="469" spans="3:3" ht="15.75" customHeight="1" x14ac:dyDescent="0.2">
      <c r="C469" s="198"/>
    </row>
    <row r="470" spans="3:3" ht="15.75" customHeight="1" x14ac:dyDescent="0.2">
      <c r="C470" s="198"/>
    </row>
    <row r="471" spans="3:3" ht="15.75" customHeight="1" x14ac:dyDescent="0.2">
      <c r="C471" s="198"/>
    </row>
    <row r="472" spans="3:3" ht="15.75" customHeight="1" x14ac:dyDescent="0.2">
      <c r="C472" s="198"/>
    </row>
    <row r="473" spans="3:3" ht="15.75" customHeight="1" x14ac:dyDescent="0.2">
      <c r="C473" s="198"/>
    </row>
    <row r="474" spans="3:3" ht="15.75" customHeight="1" x14ac:dyDescent="0.2">
      <c r="C474" s="198"/>
    </row>
    <row r="475" spans="3:3" ht="15.75" customHeight="1" x14ac:dyDescent="0.2">
      <c r="C475" s="198"/>
    </row>
    <row r="476" spans="3:3" ht="15.75" customHeight="1" x14ac:dyDescent="0.2">
      <c r="C476" s="198"/>
    </row>
    <row r="477" spans="3:3" ht="15.75" customHeight="1" x14ac:dyDescent="0.2">
      <c r="C477" s="198"/>
    </row>
    <row r="478" spans="3:3" ht="15.75" customHeight="1" x14ac:dyDescent="0.2">
      <c r="C478" s="198"/>
    </row>
    <row r="479" spans="3:3" ht="15.75" customHeight="1" x14ac:dyDescent="0.2">
      <c r="C479" s="198"/>
    </row>
    <row r="480" spans="3:3" ht="15.75" customHeight="1" x14ac:dyDescent="0.2">
      <c r="C480" s="198"/>
    </row>
    <row r="481" spans="3:3" ht="15.75" customHeight="1" x14ac:dyDescent="0.2">
      <c r="C481" s="198"/>
    </row>
    <row r="482" spans="3:3" ht="15.75" customHeight="1" x14ac:dyDescent="0.2">
      <c r="C482" s="198"/>
    </row>
    <row r="483" spans="3:3" ht="15.75" customHeight="1" x14ac:dyDescent="0.2">
      <c r="C483" s="198"/>
    </row>
    <row r="484" spans="3:3" ht="15.75" customHeight="1" x14ac:dyDescent="0.2">
      <c r="C484" s="198"/>
    </row>
    <row r="485" spans="3:3" ht="15.75" customHeight="1" x14ac:dyDescent="0.2">
      <c r="C485" s="198"/>
    </row>
    <row r="486" spans="3:3" ht="15.75" customHeight="1" x14ac:dyDescent="0.2">
      <c r="C486" s="198"/>
    </row>
    <row r="487" spans="3:3" ht="15.75" customHeight="1" x14ac:dyDescent="0.2">
      <c r="C487" s="198"/>
    </row>
    <row r="488" spans="3:3" ht="15.75" customHeight="1" x14ac:dyDescent="0.2">
      <c r="C488" s="198"/>
    </row>
    <row r="489" spans="3:3" ht="15.75" customHeight="1" x14ac:dyDescent="0.2">
      <c r="C489" s="198"/>
    </row>
    <row r="490" spans="3:3" ht="15.75" customHeight="1" x14ac:dyDescent="0.2">
      <c r="C490" s="198"/>
    </row>
    <row r="491" spans="3:3" ht="15.75" customHeight="1" x14ac:dyDescent="0.2">
      <c r="C491" s="198"/>
    </row>
    <row r="492" spans="3:3" ht="15.75" customHeight="1" x14ac:dyDescent="0.2">
      <c r="C492" s="198"/>
    </row>
    <row r="493" spans="3:3" ht="15.75" customHeight="1" x14ac:dyDescent="0.2">
      <c r="C493" s="198"/>
    </row>
    <row r="494" spans="3:3" ht="15.75" customHeight="1" x14ac:dyDescent="0.2">
      <c r="C494" s="198"/>
    </row>
    <row r="495" spans="3:3" ht="15.75" customHeight="1" x14ac:dyDescent="0.2">
      <c r="C495" s="198"/>
    </row>
    <row r="496" spans="3:3" ht="15.75" customHeight="1" x14ac:dyDescent="0.2">
      <c r="C496" s="198"/>
    </row>
    <row r="497" spans="3:3" ht="15.75" customHeight="1" x14ac:dyDescent="0.2">
      <c r="C497" s="198"/>
    </row>
    <row r="498" spans="3:3" ht="15.75" customHeight="1" x14ac:dyDescent="0.2">
      <c r="C498" s="198"/>
    </row>
    <row r="499" spans="3:3" ht="15.75" customHeight="1" x14ac:dyDescent="0.2">
      <c r="C499" s="198"/>
    </row>
    <row r="500" spans="3:3" ht="15.75" customHeight="1" x14ac:dyDescent="0.2">
      <c r="C500" s="198"/>
    </row>
    <row r="501" spans="3:3" ht="15.75" customHeight="1" x14ac:dyDescent="0.2">
      <c r="C501" s="198"/>
    </row>
    <row r="502" spans="3:3" ht="15.75" customHeight="1" x14ac:dyDescent="0.2">
      <c r="C502" s="198"/>
    </row>
    <row r="503" spans="3:3" ht="15.75" customHeight="1" x14ac:dyDescent="0.2">
      <c r="C503" s="198"/>
    </row>
    <row r="504" spans="3:3" ht="15.75" customHeight="1" x14ac:dyDescent="0.2">
      <c r="C504" s="198"/>
    </row>
    <row r="505" spans="3:3" ht="15.75" customHeight="1" x14ac:dyDescent="0.2">
      <c r="C505" s="198"/>
    </row>
    <row r="506" spans="3:3" ht="15.75" customHeight="1" x14ac:dyDescent="0.2">
      <c r="C506" s="198"/>
    </row>
    <row r="507" spans="3:3" ht="15.75" customHeight="1" x14ac:dyDescent="0.2">
      <c r="C507" s="198"/>
    </row>
    <row r="508" spans="3:3" ht="15.75" customHeight="1" x14ac:dyDescent="0.2">
      <c r="C508" s="198"/>
    </row>
    <row r="509" spans="3:3" ht="15.75" customHeight="1" x14ac:dyDescent="0.2">
      <c r="C509" s="198"/>
    </row>
    <row r="510" spans="3:3" ht="15.75" customHeight="1" x14ac:dyDescent="0.2">
      <c r="C510" s="198"/>
    </row>
    <row r="511" spans="3:3" ht="15.75" customHeight="1" x14ac:dyDescent="0.2">
      <c r="C511" s="198"/>
    </row>
    <row r="512" spans="3:3" ht="15.75" customHeight="1" x14ac:dyDescent="0.2">
      <c r="C512" s="198"/>
    </row>
    <row r="513" spans="3:3" ht="15.75" customHeight="1" x14ac:dyDescent="0.2">
      <c r="C513" s="198"/>
    </row>
    <row r="514" spans="3:3" ht="15.75" customHeight="1" x14ac:dyDescent="0.2">
      <c r="C514" s="198"/>
    </row>
    <row r="515" spans="3:3" ht="15.75" customHeight="1" x14ac:dyDescent="0.2">
      <c r="C515" s="198"/>
    </row>
    <row r="516" spans="3:3" ht="15.75" customHeight="1" x14ac:dyDescent="0.2">
      <c r="C516" s="198"/>
    </row>
    <row r="517" spans="3:3" ht="15.75" customHeight="1" x14ac:dyDescent="0.2">
      <c r="C517" s="198"/>
    </row>
    <row r="518" spans="3:3" ht="15.75" customHeight="1" x14ac:dyDescent="0.2">
      <c r="C518" s="198"/>
    </row>
    <row r="519" spans="3:3" ht="15.75" customHeight="1" x14ac:dyDescent="0.2">
      <c r="C519" s="198"/>
    </row>
    <row r="520" spans="3:3" ht="15.75" customHeight="1" x14ac:dyDescent="0.2">
      <c r="C520" s="198"/>
    </row>
    <row r="521" spans="3:3" ht="15.75" customHeight="1" x14ac:dyDescent="0.2">
      <c r="C521" s="198"/>
    </row>
    <row r="522" spans="3:3" ht="15.75" customHeight="1" x14ac:dyDescent="0.2">
      <c r="C522" s="198"/>
    </row>
    <row r="523" spans="3:3" ht="15.75" customHeight="1" x14ac:dyDescent="0.2">
      <c r="C523" s="198"/>
    </row>
    <row r="524" spans="3:3" ht="15.75" customHeight="1" x14ac:dyDescent="0.2">
      <c r="C524" s="198"/>
    </row>
    <row r="525" spans="3:3" ht="15.75" customHeight="1" x14ac:dyDescent="0.2">
      <c r="C525" s="198"/>
    </row>
    <row r="526" spans="3:3" ht="15.75" customHeight="1" x14ac:dyDescent="0.2">
      <c r="C526" s="198"/>
    </row>
    <row r="527" spans="3:3" ht="15.75" customHeight="1" x14ac:dyDescent="0.2">
      <c r="C527" s="198"/>
    </row>
    <row r="528" spans="3:3" ht="15.75" customHeight="1" x14ac:dyDescent="0.2">
      <c r="C528" s="198"/>
    </row>
    <row r="529" spans="3:3" ht="15.75" customHeight="1" x14ac:dyDescent="0.2">
      <c r="C529" s="198"/>
    </row>
    <row r="530" spans="3:3" ht="15.75" customHeight="1" x14ac:dyDescent="0.2">
      <c r="C530" s="198"/>
    </row>
    <row r="531" spans="3:3" ht="15.75" customHeight="1" x14ac:dyDescent="0.2">
      <c r="C531" s="198"/>
    </row>
    <row r="532" spans="3:3" ht="15.75" customHeight="1" x14ac:dyDescent="0.2">
      <c r="C532" s="198"/>
    </row>
    <row r="533" spans="3:3" ht="15.75" customHeight="1" x14ac:dyDescent="0.2">
      <c r="C533" s="198"/>
    </row>
    <row r="534" spans="3:3" ht="15.75" customHeight="1" x14ac:dyDescent="0.2">
      <c r="C534" s="198"/>
    </row>
    <row r="535" spans="3:3" ht="15.75" customHeight="1" x14ac:dyDescent="0.2">
      <c r="C535" s="198"/>
    </row>
    <row r="536" spans="3:3" ht="15.75" customHeight="1" x14ac:dyDescent="0.2">
      <c r="C536" s="198"/>
    </row>
    <row r="537" spans="3:3" ht="15.75" customHeight="1" x14ac:dyDescent="0.2">
      <c r="C537" s="198"/>
    </row>
    <row r="538" spans="3:3" ht="15.75" customHeight="1" x14ac:dyDescent="0.2">
      <c r="C538" s="198"/>
    </row>
    <row r="539" spans="3:3" ht="15.75" customHeight="1" x14ac:dyDescent="0.2">
      <c r="C539" s="198"/>
    </row>
    <row r="540" spans="3:3" ht="15.75" customHeight="1" x14ac:dyDescent="0.2">
      <c r="C540" s="198"/>
    </row>
    <row r="541" spans="3:3" ht="15.75" customHeight="1" x14ac:dyDescent="0.2">
      <c r="C541" s="198"/>
    </row>
    <row r="542" spans="3:3" ht="15.75" customHeight="1" x14ac:dyDescent="0.2">
      <c r="C542" s="198"/>
    </row>
    <row r="543" spans="3:3" ht="15.75" customHeight="1" x14ac:dyDescent="0.2">
      <c r="C543" s="198"/>
    </row>
    <row r="544" spans="3:3" ht="15.75" customHeight="1" x14ac:dyDescent="0.2">
      <c r="C544" s="198"/>
    </row>
    <row r="545" spans="3:3" ht="15.75" customHeight="1" x14ac:dyDescent="0.2">
      <c r="C545" s="198"/>
    </row>
    <row r="546" spans="3:3" ht="15.75" customHeight="1" x14ac:dyDescent="0.2">
      <c r="C546" s="198"/>
    </row>
    <row r="547" spans="3:3" ht="15.75" customHeight="1" x14ac:dyDescent="0.2">
      <c r="C547" s="198"/>
    </row>
    <row r="548" spans="3:3" ht="15.75" customHeight="1" x14ac:dyDescent="0.2">
      <c r="C548" s="198"/>
    </row>
    <row r="549" spans="3:3" ht="15.75" customHeight="1" x14ac:dyDescent="0.2">
      <c r="C549" s="198"/>
    </row>
    <row r="550" spans="3:3" ht="15.75" customHeight="1" x14ac:dyDescent="0.2">
      <c r="C550" s="198"/>
    </row>
    <row r="551" spans="3:3" ht="15.75" customHeight="1" x14ac:dyDescent="0.2">
      <c r="C551" s="198"/>
    </row>
    <row r="552" spans="3:3" ht="15.75" customHeight="1" x14ac:dyDescent="0.2">
      <c r="C552" s="198"/>
    </row>
    <row r="553" spans="3:3" ht="15.75" customHeight="1" x14ac:dyDescent="0.2">
      <c r="C553" s="198"/>
    </row>
    <row r="554" spans="3:3" ht="15.75" customHeight="1" x14ac:dyDescent="0.2">
      <c r="C554" s="198"/>
    </row>
    <row r="555" spans="3:3" ht="15.75" customHeight="1" x14ac:dyDescent="0.2">
      <c r="C555" s="198"/>
    </row>
    <row r="556" spans="3:3" ht="15.75" customHeight="1" x14ac:dyDescent="0.2">
      <c r="C556" s="198"/>
    </row>
    <row r="557" spans="3:3" ht="15.75" customHeight="1" x14ac:dyDescent="0.2">
      <c r="C557" s="198"/>
    </row>
    <row r="558" spans="3:3" ht="15.75" customHeight="1" x14ac:dyDescent="0.2">
      <c r="C558" s="198"/>
    </row>
    <row r="559" spans="3:3" ht="15.75" customHeight="1" x14ac:dyDescent="0.2">
      <c r="C559" s="198"/>
    </row>
    <row r="560" spans="3:3" ht="15.75" customHeight="1" x14ac:dyDescent="0.2">
      <c r="C560" s="198"/>
    </row>
    <row r="561" spans="3:3" ht="15.75" customHeight="1" x14ac:dyDescent="0.2">
      <c r="C561" s="198"/>
    </row>
    <row r="562" spans="3:3" ht="15.75" customHeight="1" x14ac:dyDescent="0.2">
      <c r="C562" s="198"/>
    </row>
    <row r="563" spans="3:3" ht="15.75" customHeight="1" x14ac:dyDescent="0.2">
      <c r="C563" s="198"/>
    </row>
    <row r="564" spans="3:3" ht="15.75" customHeight="1" x14ac:dyDescent="0.2">
      <c r="C564" s="198"/>
    </row>
    <row r="565" spans="3:3" ht="15.75" customHeight="1" x14ac:dyDescent="0.2">
      <c r="C565" s="198"/>
    </row>
    <row r="566" spans="3:3" ht="15.75" customHeight="1" x14ac:dyDescent="0.2">
      <c r="C566" s="198"/>
    </row>
    <row r="567" spans="3:3" ht="15.75" customHeight="1" x14ac:dyDescent="0.2">
      <c r="C567" s="198"/>
    </row>
    <row r="568" spans="3:3" ht="15.75" customHeight="1" x14ac:dyDescent="0.2">
      <c r="C568" s="198"/>
    </row>
    <row r="569" spans="3:3" ht="15.75" customHeight="1" x14ac:dyDescent="0.2">
      <c r="C569" s="198"/>
    </row>
    <row r="570" spans="3:3" ht="15.75" customHeight="1" x14ac:dyDescent="0.2">
      <c r="C570" s="198"/>
    </row>
    <row r="571" spans="3:3" ht="15.75" customHeight="1" x14ac:dyDescent="0.2">
      <c r="C571" s="198"/>
    </row>
    <row r="572" spans="3:3" ht="15.75" customHeight="1" x14ac:dyDescent="0.2">
      <c r="C572" s="198"/>
    </row>
    <row r="573" spans="3:3" ht="15.75" customHeight="1" x14ac:dyDescent="0.2">
      <c r="C573" s="198"/>
    </row>
    <row r="574" spans="3:3" ht="15.75" customHeight="1" x14ac:dyDescent="0.2">
      <c r="C574" s="198"/>
    </row>
    <row r="575" spans="3:3" ht="15.75" customHeight="1" x14ac:dyDescent="0.2">
      <c r="C575" s="198"/>
    </row>
    <row r="576" spans="3:3" ht="15.75" customHeight="1" x14ac:dyDescent="0.2">
      <c r="C576" s="198"/>
    </row>
    <row r="577" spans="3:3" ht="15.75" customHeight="1" x14ac:dyDescent="0.2">
      <c r="C577" s="198"/>
    </row>
    <row r="578" spans="3:3" ht="15.75" customHeight="1" x14ac:dyDescent="0.2">
      <c r="C578" s="198"/>
    </row>
    <row r="579" spans="3:3" ht="15.75" customHeight="1" x14ac:dyDescent="0.2">
      <c r="C579" s="198"/>
    </row>
    <row r="580" spans="3:3" ht="15.75" customHeight="1" x14ac:dyDescent="0.2">
      <c r="C580" s="198"/>
    </row>
    <row r="581" spans="3:3" ht="15.75" customHeight="1" x14ac:dyDescent="0.2">
      <c r="C581" s="198"/>
    </row>
    <row r="582" spans="3:3" ht="15.75" customHeight="1" x14ac:dyDescent="0.2">
      <c r="C582" s="198"/>
    </row>
    <row r="583" spans="3:3" ht="15.75" customHeight="1" x14ac:dyDescent="0.2">
      <c r="C583" s="198"/>
    </row>
    <row r="584" spans="3:3" ht="15.75" customHeight="1" x14ac:dyDescent="0.2">
      <c r="C584" s="198"/>
    </row>
    <row r="585" spans="3:3" ht="15.75" customHeight="1" x14ac:dyDescent="0.2">
      <c r="C585" s="198"/>
    </row>
    <row r="586" spans="3:3" ht="15.75" customHeight="1" x14ac:dyDescent="0.2">
      <c r="C586" s="198"/>
    </row>
    <row r="587" spans="3:3" ht="15.75" customHeight="1" x14ac:dyDescent="0.2">
      <c r="C587" s="198"/>
    </row>
    <row r="588" spans="3:3" ht="15.75" customHeight="1" x14ac:dyDescent="0.2">
      <c r="C588" s="198"/>
    </row>
    <row r="589" spans="3:3" ht="15.75" customHeight="1" x14ac:dyDescent="0.2">
      <c r="C589" s="198"/>
    </row>
    <row r="590" spans="3:3" ht="15.75" customHeight="1" x14ac:dyDescent="0.2">
      <c r="C590" s="198"/>
    </row>
    <row r="591" spans="3:3" ht="15.75" customHeight="1" x14ac:dyDescent="0.2">
      <c r="C591" s="198"/>
    </row>
    <row r="592" spans="3:3" ht="15.75" customHeight="1" x14ac:dyDescent="0.2">
      <c r="C592" s="198"/>
    </row>
    <row r="593" spans="3:3" ht="15.75" customHeight="1" x14ac:dyDescent="0.2">
      <c r="C593" s="198"/>
    </row>
    <row r="594" spans="3:3" ht="15.75" customHeight="1" x14ac:dyDescent="0.2">
      <c r="C594" s="198"/>
    </row>
    <row r="595" spans="3:3" ht="15.75" customHeight="1" x14ac:dyDescent="0.2">
      <c r="C595" s="198"/>
    </row>
    <row r="596" spans="3:3" ht="15.75" customHeight="1" x14ac:dyDescent="0.2">
      <c r="C596" s="198"/>
    </row>
    <row r="597" spans="3:3" ht="15.75" customHeight="1" x14ac:dyDescent="0.2">
      <c r="C597" s="198"/>
    </row>
    <row r="598" spans="3:3" ht="15.75" customHeight="1" x14ac:dyDescent="0.2">
      <c r="C598" s="198"/>
    </row>
    <row r="599" spans="3:3" ht="15.75" customHeight="1" x14ac:dyDescent="0.2">
      <c r="C599" s="198"/>
    </row>
    <row r="600" spans="3:3" ht="15.75" customHeight="1" x14ac:dyDescent="0.2">
      <c r="C600" s="198"/>
    </row>
    <row r="601" spans="3:3" ht="15.75" customHeight="1" x14ac:dyDescent="0.2">
      <c r="C601" s="198"/>
    </row>
    <row r="602" spans="3:3" ht="15.75" customHeight="1" x14ac:dyDescent="0.2">
      <c r="C602" s="198"/>
    </row>
    <row r="603" spans="3:3" ht="15.75" customHeight="1" x14ac:dyDescent="0.2">
      <c r="C603" s="198"/>
    </row>
    <row r="604" spans="3:3" ht="15.75" customHeight="1" x14ac:dyDescent="0.2">
      <c r="C604" s="198"/>
    </row>
    <row r="605" spans="3:3" ht="15.75" customHeight="1" x14ac:dyDescent="0.2">
      <c r="C605" s="198"/>
    </row>
    <row r="606" spans="3:3" ht="15.75" customHeight="1" x14ac:dyDescent="0.2">
      <c r="C606" s="198"/>
    </row>
    <row r="607" spans="3:3" ht="15.75" customHeight="1" x14ac:dyDescent="0.2">
      <c r="C607" s="198"/>
    </row>
    <row r="608" spans="3:3" ht="15.75" customHeight="1" x14ac:dyDescent="0.2">
      <c r="C608" s="198"/>
    </row>
    <row r="609" spans="3:3" ht="15.75" customHeight="1" x14ac:dyDescent="0.2">
      <c r="C609" s="198"/>
    </row>
    <row r="610" spans="3:3" ht="15.75" customHeight="1" x14ac:dyDescent="0.2">
      <c r="C610" s="198"/>
    </row>
    <row r="611" spans="3:3" ht="15.75" customHeight="1" x14ac:dyDescent="0.2">
      <c r="C611" s="198"/>
    </row>
    <row r="612" spans="3:3" ht="15.75" customHeight="1" x14ac:dyDescent="0.2">
      <c r="C612" s="198"/>
    </row>
    <row r="613" spans="3:3" ht="15.75" customHeight="1" x14ac:dyDescent="0.2">
      <c r="C613" s="198"/>
    </row>
    <row r="614" spans="3:3" ht="15.75" customHeight="1" x14ac:dyDescent="0.2">
      <c r="C614" s="198"/>
    </row>
    <row r="615" spans="3:3" ht="15.75" customHeight="1" x14ac:dyDescent="0.2">
      <c r="C615" s="198"/>
    </row>
    <row r="616" spans="3:3" ht="15.75" customHeight="1" x14ac:dyDescent="0.2">
      <c r="C616" s="198"/>
    </row>
    <row r="617" spans="3:3" ht="15.75" customHeight="1" x14ac:dyDescent="0.2">
      <c r="C617" s="198"/>
    </row>
    <row r="618" spans="3:3" ht="15.75" customHeight="1" x14ac:dyDescent="0.2">
      <c r="C618" s="198"/>
    </row>
    <row r="619" spans="3:3" ht="15.75" customHeight="1" x14ac:dyDescent="0.2">
      <c r="C619" s="198"/>
    </row>
    <row r="620" spans="3:3" ht="15.75" customHeight="1" x14ac:dyDescent="0.2">
      <c r="C620" s="198"/>
    </row>
    <row r="621" spans="3:3" ht="15.75" customHeight="1" x14ac:dyDescent="0.2">
      <c r="C621" s="198"/>
    </row>
    <row r="622" spans="3:3" ht="15.75" customHeight="1" x14ac:dyDescent="0.2">
      <c r="C622" s="198"/>
    </row>
    <row r="623" spans="3:3" ht="15.75" customHeight="1" x14ac:dyDescent="0.2">
      <c r="C623" s="198"/>
    </row>
    <row r="624" spans="3:3" ht="15.75" customHeight="1" x14ac:dyDescent="0.2">
      <c r="C624" s="198"/>
    </row>
    <row r="625" spans="3:3" ht="15.75" customHeight="1" x14ac:dyDescent="0.2">
      <c r="C625" s="198"/>
    </row>
    <row r="626" spans="3:3" ht="15.75" customHeight="1" x14ac:dyDescent="0.2">
      <c r="C626" s="198"/>
    </row>
    <row r="627" spans="3:3" ht="15.75" customHeight="1" x14ac:dyDescent="0.2">
      <c r="C627" s="198"/>
    </row>
    <row r="628" spans="3:3" ht="15.75" customHeight="1" x14ac:dyDescent="0.2">
      <c r="C628" s="198"/>
    </row>
    <row r="629" spans="3:3" ht="15.75" customHeight="1" x14ac:dyDescent="0.2">
      <c r="C629" s="198"/>
    </row>
    <row r="630" spans="3:3" ht="15.75" customHeight="1" x14ac:dyDescent="0.2">
      <c r="C630" s="198"/>
    </row>
    <row r="631" spans="3:3" ht="15.75" customHeight="1" x14ac:dyDescent="0.2">
      <c r="C631" s="198"/>
    </row>
    <row r="632" spans="3:3" ht="15.75" customHeight="1" x14ac:dyDescent="0.2">
      <c r="C632" s="198"/>
    </row>
    <row r="633" spans="3:3" ht="15.75" customHeight="1" x14ac:dyDescent="0.2">
      <c r="C633" s="198"/>
    </row>
    <row r="634" spans="3:3" ht="15.75" customHeight="1" x14ac:dyDescent="0.2">
      <c r="C634" s="198"/>
    </row>
    <row r="635" spans="3:3" ht="15.75" customHeight="1" x14ac:dyDescent="0.2">
      <c r="C635" s="198"/>
    </row>
    <row r="636" spans="3:3" ht="15.75" customHeight="1" x14ac:dyDescent="0.2">
      <c r="C636" s="198"/>
    </row>
    <row r="637" spans="3:3" ht="15.75" customHeight="1" x14ac:dyDescent="0.2">
      <c r="C637" s="198"/>
    </row>
    <row r="638" spans="3:3" ht="15.75" customHeight="1" x14ac:dyDescent="0.2">
      <c r="C638" s="198"/>
    </row>
    <row r="639" spans="3:3" ht="15.75" customHeight="1" x14ac:dyDescent="0.2">
      <c r="C639" s="198"/>
    </row>
    <row r="640" spans="3:3" ht="15.75" customHeight="1" x14ac:dyDescent="0.2">
      <c r="C640" s="198"/>
    </row>
    <row r="641" spans="3:3" ht="15.75" customHeight="1" x14ac:dyDescent="0.2">
      <c r="C641" s="198"/>
    </row>
    <row r="642" spans="3:3" ht="15.75" customHeight="1" x14ac:dyDescent="0.2">
      <c r="C642" s="198"/>
    </row>
    <row r="643" spans="3:3" ht="15.75" customHeight="1" x14ac:dyDescent="0.2">
      <c r="C643" s="198"/>
    </row>
    <row r="644" spans="3:3" ht="15.75" customHeight="1" x14ac:dyDescent="0.2">
      <c r="C644" s="198"/>
    </row>
    <row r="645" spans="3:3" ht="15.75" customHeight="1" x14ac:dyDescent="0.2">
      <c r="C645" s="198"/>
    </row>
    <row r="646" spans="3:3" ht="15.75" customHeight="1" x14ac:dyDescent="0.2">
      <c r="C646" s="198"/>
    </row>
    <row r="647" spans="3:3" ht="15.75" customHeight="1" x14ac:dyDescent="0.2">
      <c r="C647" s="198"/>
    </row>
    <row r="648" spans="3:3" ht="15.75" customHeight="1" x14ac:dyDescent="0.2">
      <c r="C648" s="198"/>
    </row>
    <row r="649" spans="3:3" ht="15.75" customHeight="1" x14ac:dyDescent="0.2">
      <c r="C649" s="198"/>
    </row>
    <row r="650" spans="3:3" ht="15.75" customHeight="1" x14ac:dyDescent="0.2">
      <c r="C650" s="198"/>
    </row>
    <row r="651" spans="3:3" ht="15.75" customHeight="1" x14ac:dyDescent="0.2">
      <c r="C651" s="198"/>
    </row>
    <row r="652" spans="3:3" ht="15.75" customHeight="1" x14ac:dyDescent="0.2">
      <c r="C652" s="198"/>
    </row>
    <row r="653" spans="3:3" ht="15.75" customHeight="1" x14ac:dyDescent="0.2">
      <c r="C653" s="198"/>
    </row>
    <row r="654" spans="3:3" ht="15.75" customHeight="1" x14ac:dyDescent="0.2">
      <c r="C654" s="198"/>
    </row>
    <row r="655" spans="3:3" ht="15.75" customHeight="1" x14ac:dyDescent="0.2">
      <c r="C655" s="198"/>
    </row>
    <row r="656" spans="3:3" ht="15.75" customHeight="1" x14ac:dyDescent="0.2">
      <c r="C656" s="198"/>
    </row>
    <row r="657" spans="3:3" ht="15.75" customHeight="1" x14ac:dyDescent="0.2">
      <c r="C657" s="198"/>
    </row>
    <row r="658" spans="3:3" ht="15.75" customHeight="1" x14ac:dyDescent="0.2">
      <c r="C658" s="198"/>
    </row>
    <row r="659" spans="3:3" ht="15.75" customHeight="1" x14ac:dyDescent="0.2">
      <c r="C659" s="198"/>
    </row>
    <row r="660" spans="3:3" ht="15.75" customHeight="1" x14ac:dyDescent="0.2">
      <c r="C660" s="198"/>
    </row>
    <row r="661" spans="3:3" ht="15.75" customHeight="1" x14ac:dyDescent="0.2">
      <c r="C661" s="198"/>
    </row>
    <row r="662" spans="3:3" ht="15.75" customHeight="1" x14ac:dyDescent="0.2">
      <c r="C662" s="198"/>
    </row>
    <row r="663" spans="3:3" ht="15.75" customHeight="1" x14ac:dyDescent="0.2">
      <c r="C663" s="198"/>
    </row>
    <row r="664" spans="3:3" ht="15.75" customHeight="1" x14ac:dyDescent="0.2">
      <c r="C664" s="198"/>
    </row>
    <row r="665" spans="3:3" ht="15.75" customHeight="1" x14ac:dyDescent="0.2">
      <c r="C665" s="198"/>
    </row>
    <row r="666" spans="3:3" ht="15.75" customHeight="1" x14ac:dyDescent="0.2">
      <c r="C666" s="198"/>
    </row>
    <row r="667" spans="3:3" ht="15.75" customHeight="1" x14ac:dyDescent="0.2">
      <c r="C667" s="198"/>
    </row>
    <row r="668" spans="3:3" ht="15.75" customHeight="1" x14ac:dyDescent="0.2">
      <c r="C668" s="198"/>
    </row>
    <row r="669" spans="3:3" ht="15.75" customHeight="1" x14ac:dyDescent="0.2">
      <c r="C669" s="198"/>
    </row>
    <row r="670" spans="3:3" ht="15.75" customHeight="1" x14ac:dyDescent="0.2">
      <c r="C670" s="198"/>
    </row>
    <row r="671" spans="3:3" ht="15.75" customHeight="1" x14ac:dyDescent="0.2">
      <c r="C671" s="198"/>
    </row>
    <row r="672" spans="3:3" ht="15.75" customHeight="1" x14ac:dyDescent="0.2">
      <c r="C672" s="198"/>
    </row>
    <row r="673" spans="3:3" ht="15.75" customHeight="1" x14ac:dyDescent="0.2">
      <c r="C673" s="198"/>
    </row>
    <row r="674" spans="3:3" ht="15.75" customHeight="1" x14ac:dyDescent="0.2">
      <c r="C674" s="198"/>
    </row>
    <row r="675" spans="3:3" ht="15.75" customHeight="1" x14ac:dyDescent="0.2">
      <c r="C675" s="198"/>
    </row>
    <row r="676" spans="3:3" ht="15.75" customHeight="1" x14ac:dyDescent="0.2">
      <c r="C676" s="198"/>
    </row>
    <row r="677" spans="3:3" ht="15.75" customHeight="1" x14ac:dyDescent="0.2">
      <c r="C677" s="198"/>
    </row>
    <row r="678" spans="3:3" ht="15.75" customHeight="1" x14ac:dyDescent="0.2">
      <c r="C678" s="198"/>
    </row>
    <row r="679" spans="3:3" ht="15.75" customHeight="1" x14ac:dyDescent="0.2">
      <c r="C679" s="198"/>
    </row>
    <row r="680" spans="3:3" ht="15.75" customHeight="1" x14ac:dyDescent="0.2">
      <c r="C680" s="198"/>
    </row>
    <row r="681" spans="3:3" ht="15.75" customHeight="1" x14ac:dyDescent="0.2">
      <c r="C681" s="198"/>
    </row>
    <row r="682" spans="3:3" ht="15.75" customHeight="1" x14ac:dyDescent="0.2">
      <c r="C682" s="198"/>
    </row>
    <row r="683" spans="3:3" ht="15.75" customHeight="1" x14ac:dyDescent="0.2">
      <c r="C683" s="198"/>
    </row>
    <row r="684" spans="3:3" ht="15.75" customHeight="1" x14ac:dyDescent="0.2">
      <c r="C684" s="198"/>
    </row>
    <row r="685" spans="3:3" ht="15.75" customHeight="1" x14ac:dyDescent="0.2">
      <c r="C685" s="198"/>
    </row>
    <row r="686" spans="3:3" ht="15.75" customHeight="1" x14ac:dyDescent="0.2">
      <c r="C686" s="198"/>
    </row>
    <row r="687" spans="3:3" ht="15.75" customHeight="1" x14ac:dyDescent="0.2">
      <c r="C687" s="198"/>
    </row>
    <row r="688" spans="3:3" ht="15.75" customHeight="1" x14ac:dyDescent="0.2">
      <c r="C688" s="198"/>
    </row>
    <row r="689" spans="3:3" ht="15.75" customHeight="1" x14ac:dyDescent="0.2">
      <c r="C689" s="198"/>
    </row>
    <row r="690" spans="3:3" ht="15.75" customHeight="1" x14ac:dyDescent="0.2">
      <c r="C690" s="198"/>
    </row>
    <row r="691" spans="3:3" ht="15.75" customHeight="1" x14ac:dyDescent="0.2">
      <c r="C691" s="198"/>
    </row>
    <row r="692" spans="3:3" ht="15.75" customHeight="1" x14ac:dyDescent="0.2">
      <c r="C692" s="198"/>
    </row>
    <row r="693" spans="3:3" ht="15.75" customHeight="1" x14ac:dyDescent="0.2">
      <c r="C693" s="198"/>
    </row>
    <row r="694" spans="3:3" ht="15.75" customHeight="1" x14ac:dyDescent="0.2">
      <c r="C694" s="198"/>
    </row>
    <row r="695" spans="3:3" ht="15.75" customHeight="1" x14ac:dyDescent="0.2">
      <c r="C695" s="198"/>
    </row>
    <row r="696" spans="3:3" ht="15.75" customHeight="1" x14ac:dyDescent="0.2">
      <c r="C696" s="198"/>
    </row>
    <row r="697" spans="3:3" ht="15.75" customHeight="1" x14ac:dyDescent="0.2">
      <c r="C697" s="198"/>
    </row>
    <row r="698" spans="3:3" ht="15.75" customHeight="1" x14ac:dyDescent="0.2">
      <c r="C698" s="198"/>
    </row>
    <row r="699" spans="3:3" ht="15.75" customHeight="1" x14ac:dyDescent="0.2">
      <c r="C699" s="198"/>
    </row>
    <row r="700" spans="3:3" ht="15.75" customHeight="1" x14ac:dyDescent="0.2">
      <c r="C700" s="198"/>
    </row>
    <row r="701" spans="3:3" ht="15.75" customHeight="1" x14ac:dyDescent="0.2">
      <c r="C701" s="198"/>
    </row>
    <row r="702" spans="3:3" ht="15.75" customHeight="1" x14ac:dyDescent="0.2">
      <c r="C702" s="198"/>
    </row>
    <row r="703" spans="3:3" ht="15.75" customHeight="1" x14ac:dyDescent="0.2">
      <c r="C703" s="198"/>
    </row>
    <row r="704" spans="3:3" ht="15.75" customHeight="1" x14ac:dyDescent="0.2">
      <c r="C704" s="198"/>
    </row>
    <row r="705" spans="3:3" ht="15.75" customHeight="1" x14ac:dyDescent="0.2">
      <c r="C705" s="198"/>
    </row>
    <row r="706" spans="3:3" ht="15.75" customHeight="1" x14ac:dyDescent="0.2">
      <c r="C706" s="198"/>
    </row>
    <row r="707" spans="3:3" ht="15.75" customHeight="1" x14ac:dyDescent="0.2">
      <c r="C707" s="198"/>
    </row>
    <row r="708" spans="3:3" ht="15.75" customHeight="1" x14ac:dyDescent="0.2">
      <c r="C708" s="198"/>
    </row>
    <row r="709" spans="3:3" ht="15.75" customHeight="1" x14ac:dyDescent="0.2">
      <c r="C709" s="198"/>
    </row>
    <row r="710" spans="3:3" ht="15.75" customHeight="1" x14ac:dyDescent="0.2">
      <c r="C710" s="198"/>
    </row>
    <row r="711" spans="3:3" ht="15.75" customHeight="1" x14ac:dyDescent="0.2">
      <c r="C711" s="198"/>
    </row>
    <row r="712" spans="3:3" ht="15.75" customHeight="1" x14ac:dyDescent="0.2">
      <c r="C712" s="198"/>
    </row>
    <row r="713" spans="3:3" ht="15.75" customHeight="1" x14ac:dyDescent="0.2">
      <c r="C713" s="198"/>
    </row>
    <row r="714" spans="3:3" ht="15.75" customHeight="1" x14ac:dyDescent="0.2">
      <c r="C714" s="198"/>
    </row>
    <row r="715" spans="3:3" ht="15.75" customHeight="1" x14ac:dyDescent="0.2">
      <c r="C715" s="198"/>
    </row>
    <row r="716" spans="3:3" ht="15.75" customHeight="1" x14ac:dyDescent="0.2">
      <c r="C716" s="198"/>
    </row>
    <row r="717" spans="3:3" ht="15.75" customHeight="1" x14ac:dyDescent="0.2">
      <c r="C717" s="198"/>
    </row>
    <row r="718" spans="3:3" ht="15.75" customHeight="1" x14ac:dyDescent="0.2">
      <c r="C718" s="198"/>
    </row>
    <row r="719" spans="3:3" ht="15.75" customHeight="1" x14ac:dyDescent="0.2">
      <c r="C719" s="198"/>
    </row>
    <row r="720" spans="3:3" ht="15.75" customHeight="1" x14ac:dyDescent="0.2">
      <c r="C720" s="198"/>
    </row>
    <row r="721" spans="3:3" ht="15.75" customHeight="1" x14ac:dyDescent="0.2">
      <c r="C721" s="198"/>
    </row>
    <row r="722" spans="3:3" ht="15.75" customHeight="1" x14ac:dyDescent="0.2">
      <c r="C722" s="198"/>
    </row>
    <row r="723" spans="3:3" ht="15.75" customHeight="1" x14ac:dyDescent="0.2">
      <c r="C723" s="198"/>
    </row>
    <row r="724" spans="3:3" ht="15.75" customHeight="1" x14ac:dyDescent="0.2">
      <c r="C724" s="198"/>
    </row>
    <row r="725" spans="3:3" ht="15.75" customHeight="1" x14ac:dyDescent="0.2">
      <c r="C725" s="198"/>
    </row>
    <row r="726" spans="3:3" ht="15.75" customHeight="1" x14ac:dyDescent="0.2">
      <c r="C726" s="198"/>
    </row>
    <row r="727" spans="3:3" ht="15.75" customHeight="1" x14ac:dyDescent="0.2">
      <c r="C727" s="198"/>
    </row>
    <row r="728" spans="3:3" ht="15.75" customHeight="1" x14ac:dyDescent="0.2">
      <c r="C728" s="198"/>
    </row>
    <row r="729" spans="3:3" ht="15.75" customHeight="1" x14ac:dyDescent="0.2">
      <c r="C729" s="198"/>
    </row>
    <row r="730" spans="3:3" ht="15.75" customHeight="1" x14ac:dyDescent="0.2">
      <c r="C730" s="198"/>
    </row>
    <row r="731" spans="3:3" ht="15.75" customHeight="1" x14ac:dyDescent="0.2">
      <c r="C731" s="198"/>
    </row>
    <row r="732" spans="3:3" ht="15.75" customHeight="1" x14ac:dyDescent="0.2">
      <c r="C732" s="198"/>
    </row>
    <row r="733" spans="3:3" ht="15.75" customHeight="1" x14ac:dyDescent="0.2">
      <c r="C733" s="198"/>
    </row>
    <row r="734" spans="3:3" ht="15.75" customHeight="1" x14ac:dyDescent="0.2">
      <c r="C734" s="198"/>
    </row>
    <row r="735" spans="3:3" ht="15.75" customHeight="1" x14ac:dyDescent="0.2">
      <c r="C735" s="198"/>
    </row>
    <row r="736" spans="3:3" ht="15.75" customHeight="1" x14ac:dyDescent="0.2">
      <c r="C736" s="198"/>
    </row>
    <row r="737" spans="3:3" ht="15.75" customHeight="1" x14ac:dyDescent="0.2">
      <c r="C737" s="198"/>
    </row>
    <row r="738" spans="3:3" ht="15.75" customHeight="1" x14ac:dyDescent="0.2">
      <c r="C738" s="198"/>
    </row>
    <row r="739" spans="3:3" ht="15.75" customHeight="1" x14ac:dyDescent="0.2">
      <c r="C739" s="198"/>
    </row>
    <row r="740" spans="3:3" ht="15.75" customHeight="1" x14ac:dyDescent="0.2">
      <c r="C740" s="198"/>
    </row>
    <row r="741" spans="3:3" ht="15.75" customHeight="1" x14ac:dyDescent="0.2">
      <c r="C741" s="198"/>
    </row>
    <row r="742" spans="3:3" ht="15.75" customHeight="1" x14ac:dyDescent="0.2">
      <c r="C742" s="198"/>
    </row>
    <row r="743" spans="3:3" ht="15.75" customHeight="1" x14ac:dyDescent="0.2">
      <c r="C743" s="198"/>
    </row>
    <row r="744" spans="3:3" ht="15.75" customHeight="1" x14ac:dyDescent="0.2">
      <c r="C744" s="198"/>
    </row>
    <row r="745" spans="3:3" ht="15.75" customHeight="1" x14ac:dyDescent="0.2">
      <c r="C745" s="198"/>
    </row>
    <row r="746" spans="3:3" ht="15.75" customHeight="1" x14ac:dyDescent="0.2">
      <c r="C746" s="198"/>
    </row>
    <row r="747" spans="3:3" ht="15.75" customHeight="1" x14ac:dyDescent="0.2">
      <c r="C747" s="198"/>
    </row>
    <row r="748" spans="3:3" ht="15.75" customHeight="1" x14ac:dyDescent="0.2">
      <c r="C748" s="198"/>
    </row>
    <row r="749" spans="3:3" ht="15.75" customHeight="1" x14ac:dyDescent="0.2">
      <c r="C749" s="198"/>
    </row>
    <row r="750" spans="3:3" ht="15.75" customHeight="1" x14ac:dyDescent="0.2">
      <c r="C750" s="198"/>
    </row>
    <row r="751" spans="3:3" ht="15.75" customHeight="1" x14ac:dyDescent="0.2">
      <c r="C751" s="198"/>
    </row>
    <row r="752" spans="3:3" ht="15.75" customHeight="1" x14ac:dyDescent="0.2">
      <c r="C752" s="198"/>
    </row>
    <row r="753" spans="3:3" ht="15.75" customHeight="1" x14ac:dyDescent="0.2">
      <c r="C753" s="198"/>
    </row>
    <row r="754" spans="3:3" ht="15.75" customHeight="1" x14ac:dyDescent="0.2">
      <c r="C754" s="198"/>
    </row>
    <row r="755" spans="3:3" ht="15.75" customHeight="1" x14ac:dyDescent="0.2">
      <c r="C755" s="198"/>
    </row>
    <row r="756" spans="3:3" ht="15.75" customHeight="1" x14ac:dyDescent="0.2">
      <c r="C756" s="198"/>
    </row>
    <row r="757" spans="3:3" ht="15.75" customHeight="1" x14ac:dyDescent="0.2">
      <c r="C757" s="198"/>
    </row>
    <row r="758" spans="3:3" ht="15.75" customHeight="1" x14ac:dyDescent="0.2">
      <c r="C758" s="198"/>
    </row>
    <row r="759" spans="3:3" ht="15.75" customHeight="1" x14ac:dyDescent="0.2">
      <c r="C759" s="198"/>
    </row>
    <row r="760" spans="3:3" ht="15.75" customHeight="1" x14ac:dyDescent="0.2">
      <c r="C760" s="198"/>
    </row>
    <row r="761" spans="3:3" ht="15.75" customHeight="1" x14ac:dyDescent="0.2">
      <c r="C761" s="198"/>
    </row>
    <row r="762" spans="3:3" ht="15.75" customHeight="1" x14ac:dyDescent="0.2">
      <c r="C762" s="198"/>
    </row>
    <row r="763" spans="3:3" ht="15.75" customHeight="1" x14ac:dyDescent="0.2">
      <c r="C763" s="198"/>
    </row>
    <row r="764" spans="3:3" ht="15.75" customHeight="1" x14ac:dyDescent="0.2">
      <c r="C764" s="198"/>
    </row>
    <row r="765" spans="3:3" ht="15.75" customHeight="1" x14ac:dyDescent="0.2">
      <c r="C765" s="198"/>
    </row>
    <row r="766" spans="3:3" ht="15.75" customHeight="1" x14ac:dyDescent="0.2">
      <c r="C766" s="198"/>
    </row>
    <row r="767" spans="3:3" ht="15.75" customHeight="1" x14ac:dyDescent="0.2">
      <c r="C767" s="198"/>
    </row>
    <row r="768" spans="3:3" ht="15.75" customHeight="1" x14ac:dyDescent="0.2">
      <c r="C768" s="198"/>
    </row>
    <row r="769" spans="3:3" ht="15.75" customHeight="1" x14ac:dyDescent="0.2">
      <c r="C769" s="198"/>
    </row>
    <row r="770" spans="3:3" ht="15.75" customHeight="1" x14ac:dyDescent="0.2">
      <c r="C770" s="198"/>
    </row>
    <row r="771" spans="3:3" ht="15.75" customHeight="1" x14ac:dyDescent="0.2">
      <c r="C771" s="198"/>
    </row>
    <row r="772" spans="3:3" ht="15.75" customHeight="1" x14ac:dyDescent="0.2">
      <c r="C772" s="198"/>
    </row>
    <row r="773" spans="3:3" ht="15.75" customHeight="1" x14ac:dyDescent="0.2">
      <c r="C773" s="198"/>
    </row>
    <row r="774" spans="3:3" ht="15.75" customHeight="1" x14ac:dyDescent="0.2">
      <c r="C774" s="198"/>
    </row>
    <row r="775" spans="3:3" ht="15.75" customHeight="1" x14ac:dyDescent="0.2">
      <c r="C775" s="198"/>
    </row>
    <row r="776" spans="3:3" ht="15.75" customHeight="1" x14ac:dyDescent="0.2">
      <c r="C776" s="198"/>
    </row>
    <row r="777" spans="3:3" ht="15.75" customHeight="1" x14ac:dyDescent="0.2">
      <c r="C777" s="198"/>
    </row>
    <row r="778" spans="3:3" ht="15.75" customHeight="1" x14ac:dyDescent="0.2">
      <c r="C778" s="198"/>
    </row>
    <row r="779" spans="3:3" ht="15.75" customHeight="1" x14ac:dyDescent="0.2">
      <c r="C779" s="198"/>
    </row>
    <row r="780" spans="3:3" ht="15.75" customHeight="1" x14ac:dyDescent="0.2">
      <c r="C780" s="198"/>
    </row>
    <row r="781" spans="3:3" ht="15.75" customHeight="1" x14ac:dyDescent="0.2">
      <c r="C781" s="198"/>
    </row>
    <row r="782" spans="3:3" ht="15.75" customHeight="1" x14ac:dyDescent="0.2">
      <c r="C782" s="198"/>
    </row>
    <row r="783" spans="3:3" ht="15.75" customHeight="1" x14ac:dyDescent="0.2">
      <c r="C783" s="198"/>
    </row>
    <row r="784" spans="3:3" ht="15.75" customHeight="1" x14ac:dyDescent="0.2">
      <c r="C784" s="198"/>
    </row>
    <row r="785" spans="3:3" ht="15.75" customHeight="1" x14ac:dyDescent="0.2">
      <c r="C785" s="198"/>
    </row>
    <row r="786" spans="3:3" ht="15.75" customHeight="1" x14ac:dyDescent="0.2">
      <c r="C786" s="198"/>
    </row>
    <row r="787" spans="3:3" ht="15.75" customHeight="1" x14ac:dyDescent="0.2">
      <c r="C787" s="198"/>
    </row>
    <row r="788" spans="3:3" ht="15.75" customHeight="1" x14ac:dyDescent="0.2">
      <c r="C788" s="198"/>
    </row>
    <row r="789" spans="3:3" ht="15.75" customHeight="1" x14ac:dyDescent="0.2">
      <c r="C789" s="198"/>
    </row>
    <row r="790" spans="3:3" ht="15.75" customHeight="1" x14ac:dyDescent="0.2">
      <c r="C790" s="198"/>
    </row>
    <row r="791" spans="3:3" ht="15.75" customHeight="1" x14ac:dyDescent="0.2">
      <c r="C791" s="198"/>
    </row>
    <row r="792" spans="3:3" ht="15.75" customHeight="1" x14ac:dyDescent="0.2">
      <c r="C792" s="198"/>
    </row>
    <row r="793" spans="3:3" ht="15.75" customHeight="1" x14ac:dyDescent="0.2">
      <c r="C793" s="198"/>
    </row>
    <row r="794" spans="3:3" ht="15.75" customHeight="1" x14ac:dyDescent="0.2">
      <c r="C794" s="198"/>
    </row>
    <row r="795" spans="3:3" ht="15.75" customHeight="1" x14ac:dyDescent="0.2">
      <c r="C795" s="198"/>
    </row>
    <row r="796" spans="3:3" ht="15.75" customHeight="1" x14ac:dyDescent="0.2">
      <c r="C796" s="198"/>
    </row>
    <row r="797" spans="3:3" ht="15.75" customHeight="1" x14ac:dyDescent="0.2">
      <c r="C797" s="198"/>
    </row>
    <row r="798" spans="3:3" ht="15.75" customHeight="1" x14ac:dyDescent="0.2">
      <c r="C798" s="198"/>
    </row>
    <row r="799" spans="3:3" ht="15.75" customHeight="1" x14ac:dyDescent="0.2">
      <c r="C799" s="198"/>
    </row>
    <row r="800" spans="3:3" ht="15.75" customHeight="1" x14ac:dyDescent="0.2">
      <c r="C800" s="198"/>
    </row>
    <row r="801" spans="3:3" ht="15.75" customHeight="1" x14ac:dyDescent="0.2">
      <c r="C801" s="198"/>
    </row>
    <row r="802" spans="3:3" ht="15.75" customHeight="1" x14ac:dyDescent="0.2">
      <c r="C802" s="198"/>
    </row>
    <row r="803" spans="3:3" ht="15.75" customHeight="1" x14ac:dyDescent="0.2">
      <c r="C803" s="198"/>
    </row>
    <row r="804" spans="3:3" ht="15.75" customHeight="1" x14ac:dyDescent="0.2">
      <c r="C804" s="198"/>
    </row>
    <row r="805" spans="3:3" ht="15.75" customHeight="1" x14ac:dyDescent="0.2">
      <c r="C805" s="198"/>
    </row>
    <row r="806" spans="3:3" ht="15.75" customHeight="1" x14ac:dyDescent="0.2">
      <c r="C806" s="198"/>
    </row>
    <row r="807" spans="3:3" ht="15.75" customHeight="1" x14ac:dyDescent="0.2">
      <c r="C807" s="198"/>
    </row>
    <row r="808" spans="3:3" ht="15.75" customHeight="1" x14ac:dyDescent="0.2">
      <c r="C808" s="198"/>
    </row>
    <row r="809" spans="3:3" ht="15.75" customHeight="1" x14ac:dyDescent="0.2">
      <c r="C809" s="198"/>
    </row>
    <row r="810" spans="3:3" ht="15.75" customHeight="1" x14ac:dyDescent="0.2">
      <c r="C810" s="198"/>
    </row>
    <row r="811" spans="3:3" ht="15.75" customHeight="1" x14ac:dyDescent="0.2">
      <c r="C811" s="198"/>
    </row>
    <row r="812" spans="3:3" ht="15.75" customHeight="1" x14ac:dyDescent="0.2">
      <c r="C812" s="198"/>
    </row>
    <row r="813" spans="3:3" ht="15.75" customHeight="1" x14ac:dyDescent="0.2">
      <c r="C813" s="198"/>
    </row>
    <row r="814" spans="3:3" ht="15.75" customHeight="1" x14ac:dyDescent="0.2">
      <c r="C814" s="198"/>
    </row>
    <row r="815" spans="3:3" ht="15.75" customHeight="1" x14ac:dyDescent="0.2">
      <c r="C815" s="198"/>
    </row>
    <row r="816" spans="3:3" ht="15.75" customHeight="1" x14ac:dyDescent="0.2">
      <c r="C816" s="198"/>
    </row>
    <row r="817" spans="3:3" ht="15.75" customHeight="1" x14ac:dyDescent="0.2">
      <c r="C817" s="198"/>
    </row>
    <row r="818" spans="3:3" ht="15.75" customHeight="1" x14ac:dyDescent="0.2">
      <c r="C818" s="198"/>
    </row>
    <row r="819" spans="3:3" ht="15.75" customHeight="1" x14ac:dyDescent="0.2">
      <c r="C819" s="198"/>
    </row>
    <row r="820" spans="3:3" ht="15.75" customHeight="1" x14ac:dyDescent="0.2">
      <c r="C820" s="198"/>
    </row>
    <row r="821" spans="3:3" ht="15.75" customHeight="1" x14ac:dyDescent="0.2">
      <c r="C821" s="198"/>
    </row>
    <row r="822" spans="3:3" ht="15.75" customHeight="1" x14ac:dyDescent="0.2">
      <c r="C822" s="198"/>
    </row>
    <row r="823" spans="3:3" ht="15.75" customHeight="1" x14ac:dyDescent="0.2">
      <c r="C823" s="198"/>
    </row>
    <row r="824" spans="3:3" ht="15.75" customHeight="1" x14ac:dyDescent="0.2">
      <c r="C824" s="198"/>
    </row>
    <row r="825" spans="3:3" ht="15.75" customHeight="1" x14ac:dyDescent="0.2">
      <c r="C825" s="198"/>
    </row>
    <row r="826" spans="3:3" ht="15.75" customHeight="1" x14ac:dyDescent="0.2">
      <c r="C826" s="198"/>
    </row>
    <row r="827" spans="3:3" ht="15.75" customHeight="1" x14ac:dyDescent="0.2">
      <c r="C827" s="198"/>
    </row>
    <row r="828" spans="3:3" ht="15.75" customHeight="1" x14ac:dyDescent="0.2">
      <c r="C828" s="198"/>
    </row>
    <row r="829" spans="3:3" ht="15.75" customHeight="1" x14ac:dyDescent="0.2">
      <c r="C829" s="198"/>
    </row>
    <row r="830" spans="3:3" ht="15.75" customHeight="1" x14ac:dyDescent="0.2">
      <c r="C830" s="198"/>
    </row>
    <row r="831" spans="3:3" ht="15.75" customHeight="1" x14ac:dyDescent="0.2">
      <c r="C831" s="198"/>
    </row>
    <row r="832" spans="3:3" ht="15.75" customHeight="1" x14ac:dyDescent="0.2">
      <c r="C832" s="198"/>
    </row>
    <row r="833" spans="3:3" ht="15.75" customHeight="1" x14ac:dyDescent="0.2">
      <c r="C833" s="198"/>
    </row>
    <row r="834" spans="3:3" ht="15.75" customHeight="1" x14ac:dyDescent="0.2">
      <c r="C834" s="198"/>
    </row>
    <row r="835" spans="3:3" ht="15.75" customHeight="1" x14ac:dyDescent="0.2">
      <c r="C835" s="198"/>
    </row>
    <row r="836" spans="3:3" ht="15.75" customHeight="1" x14ac:dyDescent="0.2">
      <c r="C836" s="198"/>
    </row>
    <row r="837" spans="3:3" ht="15.75" customHeight="1" x14ac:dyDescent="0.2">
      <c r="C837" s="198"/>
    </row>
    <row r="838" spans="3:3" ht="15.75" customHeight="1" x14ac:dyDescent="0.2">
      <c r="C838" s="198"/>
    </row>
    <row r="839" spans="3:3" ht="15.75" customHeight="1" x14ac:dyDescent="0.2">
      <c r="C839" s="198"/>
    </row>
    <row r="840" spans="3:3" ht="15.75" customHeight="1" x14ac:dyDescent="0.2">
      <c r="C840" s="198"/>
    </row>
    <row r="841" spans="3:3" ht="15.75" customHeight="1" x14ac:dyDescent="0.2">
      <c r="C841" s="198"/>
    </row>
    <row r="842" spans="3:3" ht="15.75" customHeight="1" x14ac:dyDescent="0.2">
      <c r="C842" s="198"/>
    </row>
    <row r="843" spans="3:3" ht="15.75" customHeight="1" x14ac:dyDescent="0.2">
      <c r="C843" s="198"/>
    </row>
    <row r="844" spans="3:3" ht="15.75" customHeight="1" x14ac:dyDescent="0.2">
      <c r="C844" s="198"/>
    </row>
    <row r="845" spans="3:3" ht="15.75" customHeight="1" x14ac:dyDescent="0.2">
      <c r="C845" s="198"/>
    </row>
    <row r="846" spans="3:3" ht="15.75" customHeight="1" x14ac:dyDescent="0.2">
      <c r="C846" s="198"/>
    </row>
    <row r="847" spans="3:3" ht="15.75" customHeight="1" x14ac:dyDescent="0.2">
      <c r="C847" s="198"/>
    </row>
    <row r="848" spans="3:3" ht="15.75" customHeight="1" x14ac:dyDescent="0.2">
      <c r="C848" s="198"/>
    </row>
    <row r="849" spans="3:3" ht="15.75" customHeight="1" x14ac:dyDescent="0.2">
      <c r="C849" s="198"/>
    </row>
    <row r="850" spans="3:3" ht="15.75" customHeight="1" x14ac:dyDescent="0.2">
      <c r="C850" s="198"/>
    </row>
    <row r="851" spans="3:3" ht="15.75" customHeight="1" x14ac:dyDescent="0.2">
      <c r="C851" s="198"/>
    </row>
    <row r="852" spans="3:3" ht="15.75" customHeight="1" x14ac:dyDescent="0.2">
      <c r="C852" s="198"/>
    </row>
    <row r="853" spans="3:3" ht="15.75" customHeight="1" x14ac:dyDescent="0.2">
      <c r="C853" s="198"/>
    </row>
    <row r="854" spans="3:3" ht="15.75" customHeight="1" x14ac:dyDescent="0.2">
      <c r="C854" s="198"/>
    </row>
    <row r="855" spans="3:3" ht="15.75" customHeight="1" x14ac:dyDescent="0.2">
      <c r="C855" s="198"/>
    </row>
    <row r="856" spans="3:3" ht="15.75" customHeight="1" x14ac:dyDescent="0.2">
      <c r="C856" s="198"/>
    </row>
    <row r="857" spans="3:3" ht="15.75" customHeight="1" x14ac:dyDescent="0.2">
      <c r="C857" s="198"/>
    </row>
    <row r="858" spans="3:3" ht="15.75" customHeight="1" x14ac:dyDescent="0.2">
      <c r="C858" s="198"/>
    </row>
    <row r="859" spans="3:3" ht="15.75" customHeight="1" x14ac:dyDescent="0.2">
      <c r="C859" s="198"/>
    </row>
    <row r="860" spans="3:3" ht="15.75" customHeight="1" x14ac:dyDescent="0.2">
      <c r="C860" s="198"/>
    </row>
    <row r="861" spans="3:3" ht="15.75" customHeight="1" x14ac:dyDescent="0.2">
      <c r="C861" s="198"/>
    </row>
    <row r="862" spans="3:3" ht="15.75" customHeight="1" x14ac:dyDescent="0.2">
      <c r="C862" s="198"/>
    </row>
    <row r="863" spans="3:3" ht="15.75" customHeight="1" x14ac:dyDescent="0.2">
      <c r="C863" s="198"/>
    </row>
    <row r="864" spans="3:3" ht="15.75" customHeight="1" x14ac:dyDescent="0.2">
      <c r="C864" s="198"/>
    </row>
    <row r="865" spans="3:3" ht="15.75" customHeight="1" x14ac:dyDescent="0.2">
      <c r="C865" s="198"/>
    </row>
    <row r="866" spans="3:3" ht="15.75" customHeight="1" x14ac:dyDescent="0.2">
      <c r="C866" s="198"/>
    </row>
    <row r="867" spans="3:3" ht="15.75" customHeight="1" x14ac:dyDescent="0.2">
      <c r="C867" s="198"/>
    </row>
    <row r="868" spans="3:3" ht="15.75" customHeight="1" x14ac:dyDescent="0.2">
      <c r="C868" s="198"/>
    </row>
    <row r="869" spans="3:3" ht="15.75" customHeight="1" x14ac:dyDescent="0.2">
      <c r="C869" s="198"/>
    </row>
    <row r="870" spans="3:3" ht="15.75" customHeight="1" x14ac:dyDescent="0.2">
      <c r="C870" s="198"/>
    </row>
    <row r="871" spans="3:3" ht="15.75" customHeight="1" x14ac:dyDescent="0.2">
      <c r="C871" s="198"/>
    </row>
    <row r="872" spans="3:3" ht="15.75" customHeight="1" x14ac:dyDescent="0.2">
      <c r="C872" s="198"/>
    </row>
    <row r="873" spans="3:3" ht="15.75" customHeight="1" x14ac:dyDescent="0.2">
      <c r="C873" s="198"/>
    </row>
    <row r="874" spans="3:3" ht="15.75" customHeight="1" x14ac:dyDescent="0.2">
      <c r="C874" s="198"/>
    </row>
    <row r="875" spans="3:3" ht="15.75" customHeight="1" x14ac:dyDescent="0.2">
      <c r="C875" s="198"/>
    </row>
    <row r="876" spans="3:3" ht="15.75" customHeight="1" x14ac:dyDescent="0.2">
      <c r="C876" s="198"/>
    </row>
    <row r="877" spans="3:3" ht="15.75" customHeight="1" x14ac:dyDescent="0.2">
      <c r="C877" s="198"/>
    </row>
    <row r="878" spans="3:3" ht="15.75" customHeight="1" x14ac:dyDescent="0.2">
      <c r="C878" s="198"/>
    </row>
    <row r="879" spans="3:3" ht="15.75" customHeight="1" x14ac:dyDescent="0.2">
      <c r="C879" s="198"/>
    </row>
    <row r="880" spans="3:3" ht="15.75" customHeight="1" x14ac:dyDescent="0.2">
      <c r="C880" s="198"/>
    </row>
    <row r="881" spans="3:3" ht="15.75" customHeight="1" x14ac:dyDescent="0.2">
      <c r="C881" s="198"/>
    </row>
    <row r="882" spans="3:3" ht="15.75" customHeight="1" x14ac:dyDescent="0.2">
      <c r="C882" s="198"/>
    </row>
    <row r="883" spans="3:3" ht="15.75" customHeight="1" x14ac:dyDescent="0.2">
      <c r="C883" s="198"/>
    </row>
    <row r="884" spans="3:3" ht="15.75" customHeight="1" x14ac:dyDescent="0.2">
      <c r="C884" s="198"/>
    </row>
    <row r="885" spans="3:3" ht="15.75" customHeight="1" x14ac:dyDescent="0.2">
      <c r="C885" s="198"/>
    </row>
    <row r="886" spans="3:3" ht="15.75" customHeight="1" x14ac:dyDescent="0.2">
      <c r="C886" s="198"/>
    </row>
    <row r="887" spans="3:3" ht="15.75" customHeight="1" x14ac:dyDescent="0.2">
      <c r="C887" s="198"/>
    </row>
    <row r="888" spans="3:3" ht="15.75" customHeight="1" x14ac:dyDescent="0.2">
      <c r="C888" s="198"/>
    </row>
    <row r="889" spans="3:3" ht="15.75" customHeight="1" x14ac:dyDescent="0.2">
      <c r="C889" s="198"/>
    </row>
    <row r="890" spans="3:3" ht="15.75" customHeight="1" x14ac:dyDescent="0.2">
      <c r="C890" s="198"/>
    </row>
    <row r="891" spans="3:3" ht="15.75" customHeight="1" x14ac:dyDescent="0.2">
      <c r="C891" s="198"/>
    </row>
    <row r="892" spans="3:3" ht="15.75" customHeight="1" x14ac:dyDescent="0.2">
      <c r="C892" s="198"/>
    </row>
    <row r="893" spans="3:3" ht="15.75" customHeight="1" x14ac:dyDescent="0.2">
      <c r="C893" s="198"/>
    </row>
    <row r="894" spans="3:3" ht="15.75" customHeight="1" x14ac:dyDescent="0.2">
      <c r="C894" s="198"/>
    </row>
    <row r="895" spans="3:3" ht="15.75" customHeight="1" x14ac:dyDescent="0.2">
      <c r="C895" s="198"/>
    </row>
    <row r="896" spans="3:3" ht="15.75" customHeight="1" x14ac:dyDescent="0.2">
      <c r="C896" s="198"/>
    </row>
    <row r="897" spans="3:3" ht="15.75" customHeight="1" x14ac:dyDescent="0.2">
      <c r="C897" s="198"/>
    </row>
    <row r="898" spans="3:3" ht="15.75" customHeight="1" x14ac:dyDescent="0.2">
      <c r="C898" s="198"/>
    </row>
    <row r="899" spans="3:3" ht="15.75" customHeight="1" x14ac:dyDescent="0.2">
      <c r="C899" s="198"/>
    </row>
    <row r="900" spans="3:3" ht="15.75" customHeight="1" x14ac:dyDescent="0.2">
      <c r="C900" s="198"/>
    </row>
    <row r="901" spans="3:3" ht="15.75" customHeight="1" x14ac:dyDescent="0.2">
      <c r="C901" s="198"/>
    </row>
    <row r="902" spans="3:3" ht="15.75" customHeight="1" x14ac:dyDescent="0.2">
      <c r="C902" s="198"/>
    </row>
    <row r="903" spans="3:3" ht="15.75" customHeight="1" x14ac:dyDescent="0.2">
      <c r="C903" s="198"/>
    </row>
    <row r="904" spans="3:3" ht="15.75" customHeight="1" x14ac:dyDescent="0.2">
      <c r="C904" s="198"/>
    </row>
    <row r="905" spans="3:3" ht="15.75" customHeight="1" x14ac:dyDescent="0.2">
      <c r="C905" s="198"/>
    </row>
    <row r="906" spans="3:3" ht="15.75" customHeight="1" x14ac:dyDescent="0.2">
      <c r="C906" s="198"/>
    </row>
    <row r="907" spans="3:3" ht="15.75" customHeight="1" x14ac:dyDescent="0.2">
      <c r="C907" s="198"/>
    </row>
    <row r="908" spans="3:3" ht="15.75" customHeight="1" x14ac:dyDescent="0.2">
      <c r="C908" s="198"/>
    </row>
    <row r="909" spans="3:3" ht="15.75" customHeight="1" x14ac:dyDescent="0.2">
      <c r="C909" s="198"/>
    </row>
    <row r="910" spans="3:3" ht="15.75" customHeight="1" x14ac:dyDescent="0.2">
      <c r="C910" s="198"/>
    </row>
    <row r="911" spans="3:3" ht="15.75" customHeight="1" x14ac:dyDescent="0.2">
      <c r="C911" s="198"/>
    </row>
    <row r="912" spans="3:3" ht="15.75" customHeight="1" x14ac:dyDescent="0.2">
      <c r="C912" s="198"/>
    </row>
    <row r="913" spans="3:3" ht="15.75" customHeight="1" x14ac:dyDescent="0.2">
      <c r="C913" s="198"/>
    </row>
    <row r="914" spans="3:3" ht="15.75" customHeight="1" x14ac:dyDescent="0.2">
      <c r="C914" s="198"/>
    </row>
    <row r="915" spans="3:3" ht="15.75" customHeight="1" x14ac:dyDescent="0.2">
      <c r="C915" s="198"/>
    </row>
    <row r="916" spans="3:3" ht="15.75" customHeight="1" x14ac:dyDescent="0.2">
      <c r="C916" s="198"/>
    </row>
    <row r="917" spans="3:3" ht="15.75" customHeight="1" x14ac:dyDescent="0.2">
      <c r="C917" s="198"/>
    </row>
    <row r="918" spans="3:3" ht="15.75" customHeight="1" x14ac:dyDescent="0.2">
      <c r="C918" s="198"/>
    </row>
    <row r="919" spans="3:3" ht="15.75" customHeight="1" x14ac:dyDescent="0.2">
      <c r="C919" s="198"/>
    </row>
    <row r="920" spans="3:3" ht="15.75" customHeight="1" x14ac:dyDescent="0.2">
      <c r="C920" s="198"/>
    </row>
    <row r="921" spans="3:3" ht="15.75" customHeight="1" x14ac:dyDescent="0.2">
      <c r="C921" s="198"/>
    </row>
    <row r="922" spans="3:3" ht="15.75" customHeight="1" x14ac:dyDescent="0.2">
      <c r="C922" s="198"/>
    </row>
    <row r="923" spans="3:3" ht="15.75" customHeight="1" x14ac:dyDescent="0.2">
      <c r="C923" s="198"/>
    </row>
    <row r="924" spans="3:3" ht="15.75" customHeight="1" x14ac:dyDescent="0.2">
      <c r="C924" s="198"/>
    </row>
    <row r="925" spans="3:3" ht="15.75" customHeight="1" x14ac:dyDescent="0.2">
      <c r="C925" s="198"/>
    </row>
    <row r="926" spans="3:3" ht="15.75" customHeight="1" x14ac:dyDescent="0.2">
      <c r="C926" s="198"/>
    </row>
    <row r="927" spans="3:3" ht="15.75" customHeight="1" x14ac:dyDescent="0.2">
      <c r="C927" s="198"/>
    </row>
    <row r="928" spans="3:3" ht="15.75" customHeight="1" x14ac:dyDescent="0.2">
      <c r="C928" s="198"/>
    </row>
    <row r="929" spans="3:3" ht="15.75" customHeight="1" x14ac:dyDescent="0.2">
      <c r="C929" s="198"/>
    </row>
    <row r="930" spans="3:3" ht="15.75" customHeight="1" x14ac:dyDescent="0.2">
      <c r="C930" s="198"/>
    </row>
    <row r="931" spans="3:3" ht="15.75" customHeight="1" x14ac:dyDescent="0.2">
      <c r="C931" s="198"/>
    </row>
    <row r="932" spans="3:3" ht="15.75" customHeight="1" x14ac:dyDescent="0.2">
      <c r="C932" s="198"/>
    </row>
    <row r="933" spans="3:3" ht="15.75" customHeight="1" x14ac:dyDescent="0.2">
      <c r="C933" s="198"/>
    </row>
    <row r="934" spans="3:3" ht="15.75" customHeight="1" x14ac:dyDescent="0.2">
      <c r="C934" s="198"/>
    </row>
    <row r="935" spans="3:3" ht="15.75" customHeight="1" x14ac:dyDescent="0.2">
      <c r="C935" s="198"/>
    </row>
    <row r="936" spans="3:3" ht="15.75" customHeight="1" x14ac:dyDescent="0.2">
      <c r="C936" s="198"/>
    </row>
    <row r="937" spans="3:3" ht="15.75" customHeight="1" x14ac:dyDescent="0.2">
      <c r="C937" s="198"/>
    </row>
    <row r="938" spans="3:3" ht="15.75" customHeight="1" x14ac:dyDescent="0.2">
      <c r="C938" s="198"/>
    </row>
    <row r="939" spans="3:3" ht="15.75" customHeight="1" x14ac:dyDescent="0.2">
      <c r="C939" s="198"/>
    </row>
    <row r="940" spans="3:3" ht="15.75" customHeight="1" x14ac:dyDescent="0.2">
      <c r="C940" s="198"/>
    </row>
    <row r="941" spans="3:3" ht="15.75" customHeight="1" x14ac:dyDescent="0.2">
      <c r="C941" s="198"/>
    </row>
    <row r="942" spans="3:3" ht="15.75" customHeight="1" x14ac:dyDescent="0.2">
      <c r="C942" s="198"/>
    </row>
    <row r="943" spans="3:3" ht="15.75" customHeight="1" x14ac:dyDescent="0.2">
      <c r="C943" s="198"/>
    </row>
    <row r="944" spans="3:3" ht="15.75" customHeight="1" x14ac:dyDescent="0.2">
      <c r="C944" s="198"/>
    </row>
    <row r="945" spans="3:3" ht="15.75" customHeight="1" x14ac:dyDescent="0.2">
      <c r="C945" s="198"/>
    </row>
    <row r="946" spans="3:3" ht="15.75" customHeight="1" x14ac:dyDescent="0.2">
      <c r="C946" s="198"/>
    </row>
    <row r="947" spans="3:3" ht="15.75" customHeight="1" x14ac:dyDescent="0.2">
      <c r="C947" s="198"/>
    </row>
    <row r="948" spans="3:3" ht="15.75" customHeight="1" x14ac:dyDescent="0.2">
      <c r="C948" s="198"/>
    </row>
    <row r="949" spans="3:3" ht="15.75" customHeight="1" x14ac:dyDescent="0.2">
      <c r="C949" s="198"/>
    </row>
    <row r="950" spans="3:3" ht="15.75" customHeight="1" x14ac:dyDescent="0.2">
      <c r="C950" s="198"/>
    </row>
    <row r="951" spans="3:3" ht="15.75" customHeight="1" x14ac:dyDescent="0.2">
      <c r="C951" s="198"/>
    </row>
    <row r="952" spans="3:3" ht="15.75" customHeight="1" x14ac:dyDescent="0.2">
      <c r="C952" s="198"/>
    </row>
    <row r="953" spans="3:3" ht="15.75" customHeight="1" x14ac:dyDescent="0.2">
      <c r="C953" s="198"/>
    </row>
    <row r="954" spans="3:3" ht="15.75" customHeight="1" x14ac:dyDescent="0.2">
      <c r="C954" s="198"/>
    </row>
    <row r="955" spans="3:3" ht="15.75" customHeight="1" x14ac:dyDescent="0.2">
      <c r="C955" s="198"/>
    </row>
    <row r="956" spans="3:3" ht="15.75" customHeight="1" x14ac:dyDescent="0.2">
      <c r="C956" s="198"/>
    </row>
    <row r="957" spans="3:3" ht="15.75" customHeight="1" x14ac:dyDescent="0.2">
      <c r="C957" s="198"/>
    </row>
    <row r="958" spans="3:3" ht="15.75" customHeight="1" x14ac:dyDescent="0.2">
      <c r="C958" s="198"/>
    </row>
    <row r="959" spans="3:3" ht="15.75" customHeight="1" x14ac:dyDescent="0.2">
      <c r="C959" s="198"/>
    </row>
    <row r="960" spans="3:3" ht="15.75" customHeight="1" x14ac:dyDescent="0.2">
      <c r="C960" s="198"/>
    </row>
    <row r="961" spans="3:3" ht="15.75" customHeight="1" x14ac:dyDescent="0.2">
      <c r="C961" s="198"/>
    </row>
    <row r="962" spans="3:3" ht="15.75" customHeight="1" x14ac:dyDescent="0.2">
      <c r="C962" s="198"/>
    </row>
    <row r="963" spans="3:3" ht="15.75" customHeight="1" x14ac:dyDescent="0.2">
      <c r="C963" s="198"/>
    </row>
    <row r="964" spans="3:3" ht="15.75" customHeight="1" x14ac:dyDescent="0.2">
      <c r="C964" s="198"/>
    </row>
    <row r="965" spans="3:3" ht="15.75" customHeight="1" x14ac:dyDescent="0.2">
      <c r="C965" s="198"/>
    </row>
    <row r="966" spans="3:3" ht="15.75" customHeight="1" x14ac:dyDescent="0.2">
      <c r="C966" s="198"/>
    </row>
    <row r="967" spans="3:3" ht="15.75" customHeight="1" x14ac:dyDescent="0.2">
      <c r="C967" s="198"/>
    </row>
    <row r="968" spans="3:3" ht="15.75" customHeight="1" x14ac:dyDescent="0.2">
      <c r="C968" s="198"/>
    </row>
    <row r="969" spans="3:3" ht="15.75" customHeight="1" x14ac:dyDescent="0.2">
      <c r="C969" s="198"/>
    </row>
    <row r="970" spans="3:3" ht="15.75" customHeight="1" x14ac:dyDescent="0.2">
      <c r="C970" s="198"/>
    </row>
    <row r="971" spans="3:3" ht="15.75" customHeight="1" x14ac:dyDescent="0.2">
      <c r="C971" s="198"/>
    </row>
    <row r="972" spans="3:3" ht="15.75" customHeight="1" x14ac:dyDescent="0.2">
      <c r="C972" s="198"/>
    </row>
    <row r="973" spans="3:3" ht="15.75" customHeight="1" x14ac:dyDescent="0.2">
      <c r="C973" s="198"/>
    </row>
    <row r="974" spans="3:3" ht="15.75" customHeight="1" x14ac:dyDescent="0.2">
      <c r="C974" s="198"/>
    </row>
    <row r="975" spans="3:3" ht="15.75" customHeight="1" x14ac:dyDescent="0.2">
      <c r="C975" s="198"/>
    </row>
    <row r="976" spans="3:3" ht="15.75" customHeight="1" x14ac:dyDescent="0.2">
      <c r="C976" s="198"/>
    </row>
    <row r="977" spans="3:3" ht="15.75" customHeight="1" x14ac:dyDescent="0.2">
      <c r="C977" s="198"/>
    </row>
    <row r="978" spans="3:3" ht="15.75" customHeight="1" x14ac:dyDescent="0.2">
      <c r="C978" s="198"/>
    </row>
    <row r="979" spans="3:3" ht="15.75" customHeight="1" x14ac:dyDescent="0.2">
      <c r="C979" s="198"/>
    </row>
    <row r="980" spans="3:3" ht="15.75" customHeight="1" x14ac:dyDescent="0.2">
      <c r="C980" s="198"/>
    </row>
    <row r="981" spans="3:3" ht="15.75" customHeight="1" x14ac:dyDescent="0.2">
      <c r="C981" s="198"/>
    </row>
    <row r="982" spans="3:3" ht="15.75" customHeight="1" x14ac:dyDescent="0.2">
      <c r="C982" s="198"/>
    </row>
    <row r="983" spans="3:3" ht="15.75" customHeight="1" x14ac:dyDescent="0.2">
      <c r="C983" s="198"/>
    </row>
    <row r="984" spans="3:3" ht="15.75" customHeight="1" x14ac:dyDescent="0.2">
      <c r="C984" s="198"/>
    </row>
    <row r="985" spans="3:3" ht="15.75" customHeight="1" x14ac:dyDescent="0.2">
      <c r="C985" s="198"/>
    </row>
    <row r="986" spans="3:3" ht="15.75" customHeight="1" x14ac:dyDescent="0.2">
      <c r="C986" s="198"/>
    </row>
    <row r="987" spans="3:3" ht="15.75" customHeight="1" x14ac:dyDescent="0.2">
      <c r="C987" s="198"/>
    </row>
    <row r="988" spans="3:3" ht="15.75" customHeight="1" x14ac:dyDescent="0.2">
      <c r="C988" s="198"/>
    </row>
    <row r="989" spans="3:3" ht="15.75" customHeight="1" x14ac:dyDescent="0.2">
      <c r="C989" s="198"/>
    </row>
    <row r="990" spans="3:3" ht="15.75" customHeight="1" x14ac:dyDescent="0.2">
      <c r="C990" s="198"/>
    </row>
    <row r="991" spans="3:3" ht="15.75" customHeight="1" x14ac:dyDescent="0.2">
      <c r="C991" s="198"/>
    </row>
    <row r="992" spans="3:3" ht="15.75" customHeight="1" x14ac:dyDescent="0.2">
      <c r="C992" s="198"/>
    </row>
    <row r="993" spans="3:3" ht="15.75" customHeight="1" x14ac:dyDescent="0.2">
      <c r="C993" s="198"/>
    </row>
  </sheetData>
  <protectedRanges>
    <protectedRange algorithmName="SHA-512" hashValue="R8frfBQ/MhInQYm+jLEgMwgPwCkrGPIUaxyIFLRSCn/+fIsUU6bmJDax/r7gTh2PEAEvgODYwg0rRRjqSM/oww==" saltValue="tbZzHO5lCNHCDH5y3XGZag==" spinCount="100000" sqref="A1:E1 G1:XFD1" name="Range1_1"/>
    <protectedRange algorithmName="SHA-512" hashValue="R8frfBQ/MhInQYm+jLEgMwgPwCkrGPIUaxyIFLRSCn/+fIsUU6bmJDax/r7gTh2PEAEvgODYwg0rRRjqSM/oww==" saltValue="tbZzHO5lCNHCDH5y3XGZag==" spinCount="100000" sqref="F1" name="Range1_2"/>
  </protectedRanges>
  <mergeCells count="1">
    <mergeCell ref="A2:D2"/>
  </mergeCells>
  <conditionalFormatting sqref="D5:D23 D25:D107 D109">
    <cfRule type="cellIs" dxfId="5" priority="3" operator="lessThan">
      <formula>-0.001</formula>
    </cfRule>
  </conditionalFormatting>
  <conditionalFormatting sqref="D24">
    <cfRule type="cellIs" dxfId="4" priority="2" operator="lessThan">
      <formula>-0.001</formula>
    </cfRule>
  </conditionalFormatting>
  <conditionalFormatting sqref="D108">
    <cfRule type="cellIs" dxfId="3" priority="1" operator="lessThan">
      <formula>-0.001</formula>
    </cfRule>
  </conditionalFormatting>
  <pageMargins left="0.25" right="0.25" top="0.75" bottom="0.75" header="0.3" footer="0.3"/>
  <pageSetup paperSize="9" scale="80" orientation="portrait" r:id="rId1"/>
  <headerFooter>
    <oddFooter>&amp;RStranica: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2"/>
  <sheetViews>
    <sheetView showGridLines="0" tabSelected="1" zoomScaleNormal="100" workbookViewId="0">
      <selection activeCell="E12" sqref="E12"/>
    </sheetView>
  </sheetViews>
  <sheetFormatPr defaultColWidth="14.42578125" defaultRowHeight="15" customHeight="1" x14ac:dyDescent="0.2"/>
  <cols>
    <col min="1" max="1" width="18.7109375" style="185" customWidth="1"/>
    <col min="2" max="2" width="53.85546875" style="185" customWidth="1"/>
    <col min="3" max="3" width="18.7109375" style="199" customWidth="1"/>
    <col min="4" max="4" width="17.85546875" customWidth="1"/>
    <col min="5" max="5" width="8" customWidth="1"/>
    <col min="6" max="6" width="7.5703125" customWidth="1"/>
    <col min="7" max="21" width="8" customWidth="1"/>
  </cols>
  <sheetData>
    <row r="1" spans="1:24" ht="50.1" customHeight="1" x14ac:dyDescent="0.2">
      <c r="A1" s="488" t="s">
        <v>2606</v>
      </c>
      <c r="B1" s="486"/>
      <c r="C1" s="486"/>
      <c r="D1" s="486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24" s="25" customFormat="1" ht="48" customHeight="1" x14ac:dyDescent="0.2">
      <c r="A2" s="162" t="s">
        <v>1873</v>
      </c>
      <c r="B2" s="163" t="s">
        <v>16</v>
      </c>
      <c r="C2" s="57" t="s">
        <v>17</v>
      </c>
      <c r="D2" s="58" t="s">
        <v>2607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1:24" s="189" customFormat="1" ht="12" x14ac:dyDescent="0.2">
      <c r="A3" s="121">
        <v>1</v>
      </c>
      <c r="B3" s="122">
        <v>2</v>
      </c>
      <c r="C3" s="122" t="s">
        <v>32</v>
      </c>
      <c r="D3" s="187">
        <v>4</v>
      </c>
      <c r="E3" s="188"/>
      <c r="F3" s="188"/>
      <c r="G3" s="64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</row>
    <row r="4" spans="1:24" ht="24" x14ac:dyDescent="0.2">
      <c r="A4" s="190"/>
      <c r="B4" s="191" t="s">
        <v>2608</v>
      </c>
      <c r="C4" s="164" t="s">
        <v>2609</v>
      </c>
      <c r="D4" s="10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4" ht="24" x14ac:dyDescent="0.2">
      <c r="A5" s="192"/>
      <c r="B5" s="136" t="s">
        <v>2749</v>
      </c>
      <c r="C5" s="166" t="s">
        <v>2610</v>
      </c>
      <c r="D5" s="194">
        <f>D6+D7+D16+D17+D23</f>
        <v>0</v>
      </c>
      <c r="E5" s="2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4" ht="12.75" customHeight="1" x14ac:dyDescent="0.2">
      <c r="A6" s="192"/>
      <c r="B6" s="193" t="s">
        <v>2611</v>
      </c>
      <c r="C6" s="166" t="s">
        <v>2612</v>
      </c>
      <c r="D6" s="10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4" ht="12.75" customHeight="1" x14ac:dyDescent="0.2">
      <c r="A7" s="192" t="s">
        <v>2174</v>
      </c>
      <c r="B7" s="193" t="s">
        <v>2613</v>
      </c>
      <c r="C7" s="166" t="s">
        <v>2614</v>
      </c>
      <c r="D7" s="194">
        <f>SUM(D8:D15)</f>
        <v>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4" ht="12.75" customHeight="1" x14ac:dyDescent="0.2">
      <c r="A8" s="69" t="s">
        <v>2175</v>
      </c>
      <c r="B8" s="70" t="s">
        <v>2176</v>
      </c>
      <c r="C8" s="166" t="s">
        <v>2615</v>
      </c>
      <c r="D8" s="10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4" ht="12.75" customHeight="1" x14ac:dyDescent="0.2">
      <c r="A9" s="69" t="s">
        <v>2177</v>
      </c>
      <c r="B9" s="70" t="s">
        <v>2178</v>
      </c>
      <c r="C9" s="166" t="s">
        <v>2616</v>
      </c>
      <c r="D9" s="10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4" ht="12.75" customHeight="1" x14ac:dyDescent="0.2">
      <c r="A10" s="69" t="s">
        <v>2179</v>
      </c>
      <c r="B10" s="70" t="s">
        <v>2617</v>
      </c>
      <c r="C10" s="166" t="s">
        <v>2618</v>
      </c>
      <c r="D10" s="10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4" ht="12.75" customHeight="1" x14ac:dyDescent="0.2">
      <c r="A11" s="69" t="s">
        <v>2186</v>
      </c>
      <c r="B11" s="70" t="s">
        <v>2187</v>
      </c>
      <c r="C11" s="166" t="s">
        <v>2619</v>
      </c>
      <c r="D11" s="10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4" ht="12.75" x14ac:dyDescent="0.2">
      <c r="A12" s="69" t="s">
        <v>2188</v>
      </c>
      <c r="B12" s="75" t="s">
        <v>2747</v>
      </c>
      <c r="C12" s="166" t="s">
        <v>2620</v>
      </c>
      <c r="D12" s="104"/>
      <c r="E12" s="2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4" ht="12.75" customHeight="1" x14ac:dyDescent="0.2">
      <c r="A13" s="69" t="s">
        <v>2203</v>
      </c>
      <c r="B13" s="70" t="s">
        <v>2204</v>
      </c>
      <c r="C13" s="166" t="s">
        <v>2621</v>
      </c>
      <c r="D13" s="10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4" ht="12.75" customHeight="1" x14ac:dyDescent="0.2">
      <c r="A14" s="69" t="s">
        <v>2205</v>
      </c>
      <c r="B14" s="75" t="s">
        <v>2748</v>
      </c>
      <c r="C14" s="166" t="s">
        <v>2622</v>
      </c>
      <c r="D14" s="104"/>
      <c r="E14" s="2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4" ht="12.75" customHeight="1" x14ac:dyDescent="0.2">
      <c r="A15" s="69" t="s">
        <v>2206</v>
      </c>
      <c r="B15" s="70" t="s">
        <v>2207</v>
      </c>
      <c r="C15" s="166" t="s">
        <v>2623</v>
      </c>
      <c r="D15" s="10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4" ht="12.75" customHeight="1" x14ac:dyDescent="0.2">
      <c r="A16" s="192" t="s">
        <v>2208</v>
      </c>
      <c r="B16" s="193" t="s">
        <v>2595</v>
      </c>
      <c r="C16" s="166" t="s">
        <v>2624</v>
      </c>
      <c r="D16" s="10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36" x14ac:dyDescent="0.2">
      <c r="A17" s="192" t="s">
        <v>2625</v>
      </c>
      <c r="B17" s="193" t="s">
        <v>2626</v>
      </c>
      <c r="C17" s="166" t="s">
        <v>2627</v>
      </c>
      <c r="D17" s="194">
        <f>SUM(D18:D22)</f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2.75" customHeight="1" x14ac:dyDescent="0.2">
      <c r="A18" s="69">
        <v>251.25299999999999</v>
      </c>
      <c r="B18" s="70" t="s">
        <v>2628</v>
      </c>
      <c r="C18" s="166" t="s">
        <v>2629</v>
      </c>
      <c r="D18" s="10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2.75" customHeight="1" x14ac:dyDescent="0.2">
      <c r="A19" s="69" t="s">
        <v>2630</v>
      </c>
      <c r="B19" s="70" t="s">
        <v>2228</v>
      </c>
      <c r="C19" s="166" t="s">
        <v>2631</v>
      </c>
      <c r="D19" s="10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2.75" customHeight="1" x14ac:dyDescent="0.2">
      <c r="A20" s="69" t="s">
        <v>2632</v>
      </c>
      <c r="B20" s="70" t="s">
        <v>2232</v>
      </c>
      <c r="C20" s="166" t="s">
        <v>2633</v>
      </c>
      <c r="D20" s="10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x14ac:dyDescent="0.2">
      <c r="A21" s="69" t="s">
        <v>2634</v>
      </c>
      <c r="B21" s="70" t="s">
        <v>2635</v>
      </c>
      <c r="C21" s="166" t="s">
        <v>2636</v>
      </c>
      <c r="D21" s="10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4" x14ac:dyDescent="0.2">
      <c r="A22" s="69" t="s">
        <v>2637</v>
      </c>
      <c r="B22" s="70" t="s">
        <v>2638</v>
      </c>
      <c r="C22" s="166" t="s">
        <v>2639</v>
      </c>
      <c r="D22" s="10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2.75" customHeight="1" x14ac:dyDescent="0.2">
      <c r="A23" s="202" t="s">
        <v>2297</v>
      </c>
      <c r="B23" s="136" t="s">
        <v>2640</v>
      </c>
      <c r="C23" s="136" t="s">
        <v>2641</v>
      </c>
      <c r="D23" s="203"/>
      <c r="E23" s="2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24" x14ac:dyDescent="0.2">
      <c r="A24" s="69"/>
      <c r="B24" s="136" t="s">
        <v>2750</v>
      </c>
      <c r="C24" s="166" t="s">
        <v>2642</v>
      </c>
      <c r="D24" s="194">
        <f>D25+D26+D35+D36+D42</f>
        <v>0</v>
      </c>
      <c r="E24" s="2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2.75" customHeight="1" x14ac:dyDescent="0.2">
      <c r="A25" s="69"/>
      <c r="B25" s="193" t="s">
        <v>2611</v>
      </c>
      <c r="C25" s="166" t="s">
        <v>2643</v>
      </c>
      <c r="D25" s="10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2.75" customHeight="1" x14ac:dyDescent="0.2">
      <c r="A26" s="192" t="s">
        <v>2174</v>
      </c>
      <c r="B26" s="193" t="s">
        <v>2644</v>
      </c>
      <c r="C26" s="166" t="s">
        <v>2645</v>
      </c>
      <c r="D26" s="194">
        <f>SUM(D27:D34)</f>
        <v>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2.75" customHeight="1" x14ac:dyDescent="0.2">
      <c r="A27" s="69" t="s">
        <v>2175</v>
      </c>
      <c r="B27" s="70" t="s">
        <v>2176</v>
      </c>
      <c r="C27" s="166" t="s">
        <v>2646</v>
      </c>
      <c r="D27" s="10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2.75" customHeight="1" x14ac:dyDescent="0.2">
      <c r="A28" s="69" t="s">
        <v>2177</v>
      </c>
      <c r="B28" s="70" t="s">
        <v>2178</v>
      </c>
      <c r="C28" s="166" t="s">
        <v>2647</v>
      </c>
      <c r="D28" s="10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2.75" customHeight="1" x14ac:dyDescent="0.2">
      <c r="A29" s="69" t="s">
        <v>2179</v>
      </c>
      <c r="B29" s="70" t="s">
        <v>2617</v>
      </c>
      <c r="C29" s="166" t="s">
        <v>2648</v>
      </c>
      <c r="D29" s="10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2.75" customHeight="1" x14ac:dyDescent="0.2">
      <c r="A30" s="69" t="s">
        <v>2186</v>
      </c>
      <c r="B30" s="70" t="s">
        <v>2187</v>
      </c>
      <c r="C30" s="166" t="s">
        <v>2649</v>
      </c>
      <c r="D30" s="10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2.75" x14ac:dyDescent="0.2">
      <c r="A31" s="69" t="s">
        <v>2188</v>
      </c>
      <c r="B31" s="75" t="s">
        <v>2747</v>
      </c>
      <c r="C31" s="166" t="s">
        <v>2650</v>
      </c>
      <c r="D31" s="104"/>
      <c r="E31" s="2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2.75" customHeight="1" x14ac:dyDescent="0.2">
      <c r="A32" s="69" t="s">
        <v>2203</v>
      </c>
      <c r="B32" s="70" t="s">
        <v>2204</v>
      </c>
      <c r="C32" s="166" t="s">
        <v>2651</v>
      </c>
      <c r="D32" s="10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2.75" customHeight="1" x14ac:dyDescent="0.2">
      <c r="A33" s="69" t="s">
        <v>2205</v>
      </c>
      <c r="B33" s="75" t="s">
        <v>2748</v>
      </c>
      <c r="C33" s="166" t="s">
        <v>2652</v>
      </c>
      <c r="D33" s="104"/>
      <c r="E33" s="2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2.75" customHeight="1" x14ac:dyDescent="0.2">
      <c r="A34" s="69" t="s">
        <v>2206</v>
      </c>
      <c r="B34" s="70" t="s">
        <v>2207</v>
      </c>
      <c r="C34" s="166" t="s">
        <v>2653</v>
      </c>
      <c r="D34" s="10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2.75" customHeight="1" x14ac:dyDescent="0.2">
      <c r="A35" s="192" t="s">
        <v>2208</v>
      </c>
      <c r="B35" s="193" t="s">
        <v>2595</v>
      </c>
      <c r="C35" s="166" t="s">
        <v>2654</v>
      </c>
      <c r="D35" s="10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36" x14ac:dyDescent="0.2">
      <c r="A36" s="192" t="s">
        <v>2625</v>
      </c>
      <c r="B36" s="193" t="s">
        <v>2655</v>
      </c>
      <c r="C36" s="166" t="s">
        <v>2656</v>
      </c>
      <c r="D36" s="194">
        <f>SUM(D37:D41)</f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2.75" customHeight="1" x14ac:dyDescent="0.2">
      <c r="A37" s="69">
        <v>251.25299999999999</v>
      </c>
      <c r="B37" s="70" t="s">
        <v>2628</v>
      </c>
      <c r="C37" s="166" t="s">
        <v>2657</v>
      </c>
      <c r="D37" s="10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2.75" customHeight="1" x14ac:dyDescent="0.2">
      <c r="A38" s="69" t="s">
        <v>2630</v>
      </c>
      <c r="B38" s="70" t="s">
        <v>2228</v>
      </c>
      <c r="C38" s="166" t="s">
        <v>2658</v>
      </c>
      <c r="D38" s="10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2.75" customHeight="1" x14ac:dyDescent="0.2">
      <c r="A39" s="69" t="s">
        <v>2632</v>
      </c>
      <c r="B39" s="70" t="s">
        <v>2232</v>
      </c>
      <c r="C39" s="166" t="s">
        <v>2659</v>
      </c>
      <c r="D39" s="10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24" x14ac:dyDescent="0.2">
      <c r="A40" s="69" t="s">
        <v>2660</v>
      </c>
      <c r="B40" s="70" t="s">
        <v>2635</v>
      </c>
      <c r="C40" s="166" t="s">
        <v>2661</v>
      </c>
      <c r="D40" s="10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24" x14ac:dyDescent="0.2">
      <c r="A41" s="69" t="s">
        <v>2637</v>
      </c>
      <c r="B41" s="70" t="s">
        <v>2638</v>
      </c>
      <c r="C41" s="166" t="s">
        <v>2662</v>
      </c>
      <c r="D41" s="10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2.75" customHeight="1" x14ac:dyDescent="0.2">
      <c r="A42" s="204" t="s">
        <v>2297</v>
      </c>
      <c r="B42" s="205" t="s">
        <v>2640</v>
      </c>
      <c r="C42" s="205" t="s">
        <v>2663</v>
      </c>
      <c r="D42" s="206"/>
      <c r="E42" s="2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24" x14ac:dyDescent="0.2">
      <c r="A43" s="69"/>
      <c r="B43" s="193" t="s">
        <v>2664</v>
      </c>
      <c r="C43" s="166" t="s">
        <v>2665</v>
      </c>
      <c r="D43" s="194">
        <f>D4+D5-D24</f>
        <v>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24" x14ac:dyDescent="0.2">
      <c r="A44" s="192"/>
      <c r="B44" s="136" t="s">
        <v>2753</v>
      </c>
      <c r="C44" s="166" t="s">
        <v>2666</v>
      </c>
      <c r="D44" s="194">
        <f>D45+D50+D91+D96+D102</f>
        <v>0</v>
      </c>
      <c r="E44" s="2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24" x14ac:dyDescent="0.2">
      <c r="A45" s="69"/>
      <c r="B45" s="193" t="s">
        <v>2667</v>
      </c>
      <c r="C45" s="166" t="s">
        <v>2668</v>
      </c>
      <c r="D45" s="194">
        <f>SUM(D46:D49)</f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2.75" customHeight="1" x14ac:dyDescent="0.2">
      <c r="A46" s="192"/>
      <c r="B46" s="70" t="s">
        <v>2669</v>
      </c>
      <c r="C46" s="166" t="s">
        <v>2670</v>
      </c>
      <c r="D46" s="10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2.75" customHeight="1" x14ac:dyDescent="0.2">
      <c r="A47" s="69"/>
      <c r="B47" s="70" t="s">
        <v>2671</v>
      </c>
      <c r="C47" s="166" t="s">
        <v>2672</v>
      </c>
      <c r="D47" s="10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2.75" customHeight="1" x14ac:dyDescent="0.2">
      <c r="A48" s="69"/>
      <c r="B48" s="70" t="s">
        <v>2673</v>
      </c>
      <c r="C48" s="166" t="s">
        <v>2674</v>
      </c>
      <c r="D48" s="10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2.75" customHeight="1" x14ac:dyDescent="0.2">
      <c r="A49" s="69"/>
      <c r="B49" s="70" t="s">
        <v>2675</v>
      </c>
      <c r="C49" s="166" t="s">
        <v>2676</v>
      </c>
      <c r="D49" s="10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24" x14ac:dyDescent="0.2">
      <c r="A50" s="192" t="s">
        <v>2174</v>
      </c>
      <c r="B50" s="136" t="s">
        <v>2677</v>
      </c>
      <c r="C50" s="166" t="s">
        <v>2678</v>
      </c>
      <c r="D50" s="194">
        <f>D51+D56+D61+D66+D71+D76+D81+D86</f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2.75" customHeight="1" x14ac:dyDescent="0.2">
      <c r="A51" s="192" t="s">
        <v>2175</v>
      </c>
      <c r="B51" s="193" t="s">
        <v>2679</v>
      </c>
      <c r="C51" s="166" t="s">
        <v>2680</v>
      </c>
      <c r="D51" s="194">
        <f>SUM(D52:D55)</f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2.75" customHeight="1" x14ac:dyDescent="0.2">
      <c r="A52" s="69"/>
      <c r="B52" s="70" t="s">
        <v>2669</v>
      </c>
      <c r="C52" s="166" t="s">
        <v>2681</v>
      </c>
      <c r="D52" s="10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2.75" customHeight="1" x14ac:dyDescent="0.2">
      <c r="A53" s="69"/>
      <c r="B53" s="70" t="s">
        <v>2671</v>
      </c>
      <c r="C53" s="166" t="s">
        <v>2682</v>
      </c>
      <c r="D53" s="10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2.75" customHeight="1" x14ac:dyDescent="0.2">
      <c r="A54" s="192"/>
      <c r="B54" s="70" t="s">
        <v>2673</v>
      </c>
      <c r="C54" s="166" t="s">
        <v>2683</v>
      </c>
      <c r="D54" s="10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2.75" customHeight="1" x14ac:dyDescent="0.2">
      <c r="A55" s="69"/>
      <c r="B55" s="70" t="s">
        <v>2675</v>
      </c>
      <c r="C55" s="166" t="s">
        <v>2684</v>
      </c>
      <c r="D55" s="10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2.75" customHeight="1" x14ac:dyDescent="0.2">
      <c r="A56" s="192" t="s">
        <v>2177</v>
      </c>
      <c r="B56" s="193" t="s">
        <v>2685</v>
      </c>
      <c r="C56" s="166" t="s">
        <v>2686</v>
      </c>
      <c r="D56" s="194">
        <f>SUM(D57:D60)</f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2.75" customHeight="1" x14ac:dyDescent="0.2">
      <c r="A57" s="69"/>
      <c r="B57" s="70" t="s">
        <v>2669</v>
      </c>
      <c r="C57" s="166" t="s">
        <v>2687</v>
      </c>
      <c r="D57" s="10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2.75" customHeight="1" x14ac:dyDescent="0.2">
      <c r="A58" s="69"/>
      <c r="B58" s="70" t="s">
        <v>2671</v>
      </c>
      <c r="C58" s="166" t="s">
        <v>2688</v>
      </c>
      <c r="D58" s="10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2.75" customHeight="1" x14ac:dyDescent="0.2">
      <c r="A59" s="69"/>
      <c r="B59" s="70" t="s">
        <v>2673</v>
      </c>
      <c r="C59" s="166" t="s">
        <v>2689</v>
      </c>
      <c r="D59" s="10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2.75" customHeight="1" x14ac:dyDescent="0.2">
      <c r="A60" s="69"/>
      <c r="B60" s="70" t="s">
        <v>2675</v>
      </c>
      <c r="C60" s="166" t="s">
        <v>2690</v>
      </c>
      <c r="D60" s="10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2.75" customHeight="1" x14ac:dyDescent="0.2">
      <c r="A61" s="192" t="s">
        <v>2179</v>
      </c>
      <c r="B61" s="193" t="s">
        <v>2691</v>
      </c>
      <c r="C61" s="166" t="s">
        <v>2692</v>
      </c>
      <c r="D61" s="194">
        <f>SUM(D62:D65)</f>
        <v>0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2.75" customHeight="1" x14ac:dyDescent="0.2">
      <c r="A62" s="69"/>
      <c r="B62" s="70" t="s">
        <v>2669</v>
      </c>
      <c r="C62" s="166" t="s">
        <v>2693</v>
      </c>
      <c r="D62" s="10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2.75" customHeight="1" x14ac:dyDescent="0.2">
      <c r="A63" s="69"/>
      <c r="B63" s="70" t="s">
        <v>2671</v>
      </c>
      <c r="C63" s="166" t="s">
        <v>2694</v>
      </c>
      <c r="D63" s="10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2.75" customHeight="1" x14ac:dyDescent="0.2">
      <c r="A64" s="192"/>
      <c r="B64" s="70" t="s">
        <v>2673</v>
      </c>
      <c r="C64" s="166" t="s">
        <v>2695</v>
      </c>
      <c r="D64" s="10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2.75" customHeight="1" x14ac:dyDescent="0.2">
      <c r="A65" s="69"/>
      <c r="B65" s="70" t="s">
        <v>2675</v>
      </c>
      <c r="C65" s="166" t="s">
        <v>2696</v>
      </c>
      <c r="D65" s="10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2.75" customHeight="1" x14ac:dyDescent="0.2">
      <c r="A66" s="192" t="s">
        <v>2186</v>
      </c>
      <c r="B66" s="193" t="s">
        <v>2697</v>
      </c>
      <c r="C66" s="166" t="s">
        <v>2698</v>
      </c>
      <c r="D66" s="194">
        <f>SUM(D67:D70)</f>
        <v>0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2.75" customHeight="1" x14ac:dyDescent="0.2">
      <c r="A67" s="69"/>
      <c r="B67" s="70" t="s">
        <v>2669</v>
      </c>
      <c r="C67" s="166" t="s">
        <v>2699</v>
      </c>
      <c r="D67" s="10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2.75" customHeight="1" x14ac:dyDescent="0.2">
      <c r="A68" s="69"/>
      <c r="B68" s="70" t="s">
        <v>2671</v>
      </c>
      <c r="C68" s="166" t="s">
        <v>2700</v>
      </c>
      <c r="D68" s="10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2.75" customHeight="1" x14ac:dyDescent="0.2">
      <c r="A69" s="69"/>
      <c r="B69" s="70" t="s">
        <v>2673</v>
      </c>
      <c r="C69" s="166" t="s">
        <v>2701</v>
      </c>
      <c r="D69" s="10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2.75" customHeight="1" x14ac:dyDescent="0.2">
      <c r="A70" s="69"/>
      <c r="B70" s="70" t="s">
        <v>2675</v>
      </c>
      <c r="C70" s="166" t="s">
        <v>2702</v>
      </c>
      <c r="D70" s="10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24" x14ac:dyDescent="0.2">
      <c r="A71" s="192" t="s">
        <v>2188</v>
      </c>
      <c r="B71" s="136" t="s">
        <v>2751</v>
      </c>
      <c r="C71" s="166" t="s">
        <v>2703</v>
      </c>
      <c r="D71" s="194">
        <f>SUM(D72:D75)</f>
        <v>0</v>
      </c>
      <c r="E71" s="2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2.75" customHeight="1" x14ac:dyDescent="0.2">
      <c r="A72" s="69"/>
      <c r="B72" s="70" t="s">
        <v>2669</v>
      </c>
      <c r="C72" s="166" t="s">
        <v>2704</v>
      </c>
      <c r="D72" s="10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2.75" customHeight="1" x14ac:dyDescent="0.2">
      <c r="A73" s="69"/>
      <c r="B73" s="70" t="s">
        <v>2671</v>
      </c>
      <c r="C73" s="166" t="s">
        <v>2705</v>
      </c>
      <c r="D73" s="10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2.75" customHeight="1" x14ac:dyDescent="0.2">
      <c r="A74" s="69"/>
      <c r="B74" s="70" t="s">
        <v>2673</v>
      </c>
      <c r="C74" s="166" t="s">
        <v>2706</v>
      </c>
      <c r="D74" s="10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2.75" customHeight="1" x14ac:dyDescent="0.2">
      <c r="A75" s="69"/>
      <c r="B75" s="70" t="s">
        <v>2675</v>
      </c>
      <c r="C75" s="166" t="s">
        <v>2707</v>
      </c>
      <c r="D75" s="10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24" x14ac:dyDescent="0.2">
      <c r="A76" s="192" t="s">
        <v>2203</v>
      </c>
      <c r="B76" s="193" t="s">
        <v>2708</v>
      </c>
      <c r="C76" s="166" t="s">
        <v>2709</v>
      </c>
      <c r="D76" s="194">
        <f>SUM(D77:D80)</f>
        <v>0</v>
      </c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2.75" customHeight="1" x14ac:dyDescent="0.2">
      <c r="A77" s="69"/>
      <c r="B77" s="70" t="s">
        <v>2669</v>
      </c>
      <c r="C77" s="166" t="s">
        <v>2710</v>
      </c>
      <c r="D77" s="10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2.75" customHeight="1" x14ac:dyDescent="0.2">
      <c r="A78" s="69"/>
      <c r="B78" s="70" t="s">
        <v>2671</v>
      </c>
      <c r="C78" s="166" t="s">
        <v>2711</v>
      </c>
      <c r="D78" s="10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2.75" customHeight="1" x14ac:dyDescent="0.2">
      <c r="A79" s="69"/>
      <c r="B79" s="70" t="s">
        <v>2673</v>
      </c>
      <c r="C79" s="166" t="s">
        <v>2712</v>
      </c>
      <c r="D79" s="10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2.75" customHeight="1" x14ac:dyDescent="0.2">
      <c r="A80" s="192"/>
      <c r="B80" s="70" t="s">
        <v>2675</v>
      </c>
      <c r="C80" s="166" t="s">
        <v>2713</v>
      </c>
      <c r="D80" s="10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24" x14ac:dyDescent="0.2">
      <c r="A81" s="192" t="s">
        <v>2205</v>
      </c>
      <c r="B81" s="207" t="s">
        <v>2752</v>
      </c>
      <c r="C81" s="166" t="s">
        <v>2714</v>
      </c>
      <c r="D81" s="194">
        <f>SUM(D82:D85)</f>
        <v>0</v>
      </c>
      <c r="E81" s="29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2.75" customHeight="1" x14ac:dyDescent="0.2">
      <c r="A82" s="192"/>
      <c r="B82" s="70" t="s">
        <v>2669</v>
      </c>
      <c r="C82" s="166" t="s">
        <v>2715</v>
      </c>
      <c r="D82" s="10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2.75" customHeight="1" x14ac:dyDescent="0.2">
      <c r="A83" s="192"/>
      <c r="B83" s="70" t="s">
        <v>2671</v>
      </c>
      <c r="C83" s="166" t="s">
        <v>2716</v>
      </c>
      <c r="D83" s="10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2.75" customHeight="1" x14ac:dyDescent="0.2">
      <c r="A84" s="192"/>
      <c r="B84" s="70" t="s">
        <v>2673</v>
      </c>
      <c r="C84" s="166" t="s">
        <v>2717</v>
      </c>
      <c r="D84" s="10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2.75" customHeight="1" x14ac:dyDescent="0.2">
      <c r="A85" s="192"/>
      <c r="B85" s="70" t="s">
        <v>2675</v>
      </c>
      <c r="C85" s="166" t="s">
        <v>2718</v>
      </c>
      <c r="D85" s="10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2.75" customHeight="1" x14ac:dyDescent="0.2">
      <c r="A86" s="192" t="s">
        <v>2206</v>
      </c>
      <c r="B86" s="195" t="s">
        <v>2719</v>
      </c>
      <c r="C86" s="166" t="s">
        <v>2720</v>
      </c>
      <c r="D86" s="194">
        <f>SUM(D87:D90)</f>
        <v>0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2.75" customHeight="1" x14ac:dyDescent="0.2">
      <c r="A87" s="192"/>
      <c r="B87" s="70" t="s">
        <v>2669</v>
      </c>
      <c r="C87" s="166" t="s">
        <v>2721</v>
      </c>
      <c r="D87" s="10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2.75" customHeight="1" x14ac:dyDescent="0.2">
      <c r="A88" s="192"/>
      <c r="B88" s="70" t="s">
        <v>2671</v>
      </c>
      <c r="C88" s="166" t="s">
        <v>2722</v>
      </c>
      <c r="D88" s="10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2.75" customHeight="1" x14ac:dyDescent="0.2">
      <c r="A89" s="192"/>
      <c r="B89" s="70" t="s">
        <v>2673</v>
      </c>
      <c r="C89" s="166" t="s">
        <v>2723</v>
      </c>
      <c r="D89" s="10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2.75" customHeight="1" x14ac:dyDescent="0.2">
      <c r="A90" s="192"/>
      <c r="B90" s="70" t="s">
        <v>2675</v>
      </c>
      <c r="C90" s="166" t="s">
        <v>2724</v>
      </c>
      <c r="D90" s="10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2.75" customHeight="1" x14ac:dyDescent="0.2">
      <c r="A91" s="192" t="s">
        <v>2208</v>
      </c>
      <c r="B91" s="193" t="s">
        <v>2725</v>
      </c>
      <c r="C91" s="166" t="s">
        <v>2726</v>
      </c>
      <c r="D91" s="194">
        <f>SUM(D92:D95)</f>
        <v>0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2.75" customHeight="1" x14ac:dyDescent="0.2">
      <c r="A92" s="192"/>
      <c r="B92" s="70" t="s">
        <v>2669</v>
      </c>
      <c r="C92" s="166" t="s">
        <v>2727</v>
      </c>
      <c r="D92" s="10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2.75" customHeight="1" x14ac:dyDescent="0.2">
      <c r="A93" s="192"/>
      <c r="B93" s="70" t="s">
        <v>2671</v>
      </c>
      <c r="C93" s="166" t="s">
        <v>2728</v>
      </c>
      <c r="D93" s="10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2.75" customHeight="1" x14ac:dyDescent="0.2">
      <c r="A94" s="69"/>
      <c r="B94" s="70" t="s">
        <v>2673</v>
      </c>
      <c r="C94" s="166" t="s">
        <v>2729</v>
      </c>
      <c r="D94" s="10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2.75" customHeight="1" x14ac:dyDescent="0.2">
      <c r="A95" s="69"/>
      <c r="B95" s="70" t="s">
        <v>2675</v>
      </c>
      <c r="C95" s="166" t="s">
        <v>2730</v>
      </c>
      <c r="D95" s="10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36" x14ac:dyDescent="0.2">
      <c r="A96" s="192" t="s">
        <v>2625</v>
      </c>
      <c r="B96" s="193" t="s">
        <v>2731</v>
      </c>
      <c r="C96" s="166" t="s">
        <v>2732</v>
      </c>
      <c r="D96" s="194">
        <f>SUM(D97:D101)</f>
        <v>0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2.75" customHeight="1" x14ac:dyDescent="0.2">
      <c r="A97" s="69">
        <v>251.25299999999999</v>
      </c>
      <c r="B97" s="70" t="s">
        <v>2628</v>
      </c>
      <c r="C97" s="166" t="s">
        <v>2733</v>
      </c>
      <c r="D97" s="10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2.75" customHeight="1" x14ac:dyDescent="0.2">
      <c r="A98" s="69" t="s">
        <v>2630</v>
      </c>
      <c r="B98" s="70" t="s">
        <v>2228</v>
      </c>
      <c r="C98" s="166" t="s">
        <v>2734</v>
      </c>
      <c r="D98" s="10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2.75" customHeight="1" x14ac:dyDescent="0.2">
      <c r="A99" s="69" t="s">
        <v>2632</v>
      </c>
      <c r="B99" s="70" t="s">
        <v>2232</v>
      </c>
      <c r="C99" s="166" t="s">
        <v>2735</v>
      </c>
      <c r="D99" s="10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24" x14ac:dyDescent="0.2">
      <c r="A100" s="69" t="s">
        <v>2660</v>
      </c>
      <c r="B100" s="70" t="s">
        <v>2635</v>
      </c>
      <c r="C100" s="166" t="s">
        <v>2736</v>
      </c>
      <c r="D100" s="10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24" x14ac:dyDescent="0.2">
      <c r="A101" s="69" t="s">
        <v>2637</v>
      </c>
      <c r="B101" s="70" t="s">
        <v>2638</v>
      </c>
      <c r="C101" s="166" t="s">
        <v>2737</v>
      </c>
      <c r="D101" s="10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2.75" customHeight="1" x14ac:dyDescent="0.2">
      <c r="A102" s="204" t="s">
        <v>2297</v>
      </c>
      <c r="B102" s="205" t="s">
        <v>2640</v>
      </c>
      <c r="C102" s="205" t="s">
        <v>2738</v>
      </c>
      <c r="D102" s="208"/>
      <c r="E102" s="29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24" x14ac:dyDescent="0.2">
      <c r="A103" s="192"/>
      <c r="B103" s="136" t="s">
        <v>2746</v>
      </c>
      <c r="C103" s="166" t="s">
        <v>2739</v>
      </c>
      <c r="D103" s="194">
        <f>SUM(D104:D108)</f>
        <v>0</v>
      </c>
      <c r="E103" s="29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2.75" customHeight="1" x14ac:dyDescent="0.2">
      <c r="A104" s="69"/>
      <c r="B104" s="70" t="s">
        <v>2611</v>
      </c>
      <c r="C104" s="166" t="s">
        <v>2740</v>
      </c>
      <c r="D104" s="20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2.75" customHeight="1" x14ac:dyDescent="0.2">
      <c r="A105" s="69" t="s">
        <v>2174</v>
      </c>
      <c r="B105" s="70" t="s">
        <v>2593</v>
      </c>
      <c r="C105" s="166" t="s">
        <v>2741</v>
      </c>
      <c r="D105" s="20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2.75" customHeight="1" x14ac:dyDescent="0.2">
      <c r="A106" s="69" t="s">
        <v>2208</v>
      </c>
      <c r="B106" s="70" t="s">
        <v>2595</v>
      </c>
      <c r="C106" s="166" t="s">
        <v>2742</v>
      </c>
      <c r="D106" s="203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2.75" customHeight="1" x14ac:dyDescent="0.2">
      <c r="A107" s="69" t="s">
        <v>2625</v>
      </c>
      <c r="B107" s="70" t="s">
        <v>2743</v>
      </c>
      <c r="C107" s="166" t="s">
        <v>2744</v>
      </c>
      <c r="D107" s="20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2.75" customHeight="1" x14ac:dyDescent="0.2">
      <c r="A108" s="145" t="s">
        <v>2297</v>
      </c>
      <c r="B108" s="146" t="s">
        <v>2640</v>
      </c>
      <c r="C108" s="200" t="s">
        <v>2745</v>
      </c>
      <c r="D108" s="201"/>
      <c r="E108" s="29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" customHeight="1" x14ac:dyDescent="0.2">
      <c r="A109" s="107"/>
      <c r="B109" s="107"/>
      <c r="C109" s="196"/>
      <c r="D109" s="34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</row>
    <row r="110" spans="1:21" ht="15" customHeight="1" x14ac:dyDescent="0.2">
      <c r="A110" s="107"/>
      <c r="B110" s="107"/>
      <c r="C110" s="196"/>
      <c r="D110" s="34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</row>
    <row r="111" spans="1:21" ht="15" customHeight="1" x14ac:dyDescent="0.2">
      <c r="A111" s="107"/>
      <c r="B111" s="107"/>
      <c r="C111" s="197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</row>
    <row r="112" spans="1:21" ht="12.75" customHeight="1" x14ac:dyDescent="0.2">
      <c r="A112" s="181"/>
      <c r="B112" s="181"/>
      <c r="C112" s="19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2.75" customHeight="1" x14ac:dyDescent="0.2">
      <c r="A113" s="181"/>
      <c r="B113" s="181"/>
      <c r="C113" s="19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2.75" customHeight="1" x14ac:dyDescent="0.2">
      <c r="A114" s="181"/>
      <c r="B114" s="181"/>
      <c r="C114" s="19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2.75" customHeight="1" x14ac:dyDescent="0.2">
      <c r="A115" s="181"/>
      <c r="B115" s="181"/>
      <c r="C115" s="198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2.75" customHeight="1" x14ac:dyDescent="0.2">
      <c r="A116" s="181"/>
      <c r="B116" s="181"/>
      <c r="C116" s="198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2.75" customHeight="1" x14ac:dyDescent="0.2">
      <c r="A117" s="181"/>
      <c r="B117" s="181"/>
      <c r="C117" s="198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2.75" customHeight="1" x14ac:dyDescent="0.2">
      <c r="A118" s="181"/>
      <c r="B118" s="181"/>
      <c r="C118" s="198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2.75" customHeight="1" x14ac:dyDescent="0.2">
      <c r="A119" s="181"/>
      <c r="B119" s="181"/>
      <c r="C119" s="198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2.75" customHeight="1" x14ac:dyDescent="0.2">
      <c r="A120" s="181"/>
      <c r="B120" s="181"/>
      <c r="C120" s="198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2.75" customHeight="1" x14ac:dyDescent="0.2">
      <c r="A121" s="181"/>
      <c r="B121" s="181"/>
      <c r="C121" s="198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2.75" customHeight="1" x14ac:dyDescent="0.2">
      <c r="A122" s="181"/>
      <c r="B122" s="181"/>
      <c r="C122" s="198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2.75" customHeight="1" x14ac:dyDescent="0.2">
      <c r="A123" s="181"/>
      <c r="B123" s="181"/>
      <c r="C123" s="198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2.75" customHeight="1" x14ac:dyDescent="0.2">
      <c r="A124" s="181"/>
      <c r="B124" s="181"/>
      <c r="C124" s="198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2.75" customHeight="1" x14ac:dyDescent="0.2">
      <c r="A125" s="181"/>
      <c r="B125" s="181"/>
      <c r="C125" s="198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2.75" customHeight="1" x14ac:dyDescent="0.2">
      <c r="A126" s="181"/>
      <c r="B126" s="181"/>
      <c r="C126" s="198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2.75" customHeight="1" x14ac:dyDescent="0.2">
      <c r="A127" s="181"/>
      <c r="B127" s="181"/>
      <c r="C127" s="198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2.75" customHeight="1" x14ac:dyDescent="0.2">
      <c r="A128" s="181"/>
      <c r="B128" s="181"/>
      <c r="C128" s="198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2.75" customHeight="1" x14ac:dyDescent="0.2">
      <c r="A129" s="181"/>
      <c r="B129" s="181"/>
      <c r="C129" s="198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2.75" customHeight="1" x14ac:dyDescent="0.2">
      <c r="A130" s="181"/>
      <c r="B130" s="181"/>
      <c r="C130" s="198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2.75" customHeight="1" x14ac:dyDescent="0.2">
      <c r="A131" s="181"/>
      <c r="B131" s="181"/>
      <c r="C131" s="198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2.75" customHeight="1" x14ac:dyDescent="0.2">
      <c r="A132" s="181"/>
      <c r="B132" s="181"/>
      <c r="C132" s="198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2.75" customHeight="1" x14ac:dyDescent="0.2">
      <c r="A133" s="181"/>
      <c r="B133" s="181"/>
      <c r="C133" s="198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2.75" customHeight="1" x14ac:dyDescent="0.2">
      <c r="A134" s="181"/>
      <c r="B134" s="181"/>
      <c r="C134" s="198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2.75" customHeight="1" x14ac:dyDescent="0.2">
      <c r="A135" s="181"/>
      <c r="B135" s="181"/>
      <c r="C135" s="198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2.75" customHeight="1" x14ac:dyDescent="0.2">
      <c r="A136" s="181"/>
      <c r="B136" s="181"/>
      <c r="C136" s="198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2.75" customHeight="1" x14ac:dyDescent="0.2">
      <c r="A137" s="181"/>
      <c r="B137" s="181"/>
      <c r="C137" s="198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2.75" customHeight="1" x14ac:dyDescent="0.2">
      <c r="A138" s="181"/>
      <c r="B138" s="181"/>
      <c r="C138" s="198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2.75" customHeight="1" x14ac:dyDescent="0.2">
      <c r="A139" s="181"/>
      <c r="B139" s="181"/>
      <c r="C139" s="198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2.75" customHeight="1" x14ac:dyDescent="0.2">
      <c r="A140" s="181"/>
      <c r="B140" s="181"/>
      <c r="C140" s="198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2.75" customHeight="1" x14ac:dyDescent="0.2">
      <c r="A141" s="181"/>
      <c r="B141" s="181"/>
      <c r="C141" s="198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2.75" customHeight="1" x14ac:dyDescent="0.2">
      <c r="A142" s="181"/>
      <c r="B142" s="181"/>
      <c r="C142" s="198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2.75" customHeight="1" x14ac:dyDescent="0.2">
      <c r="A143" s="181"/>
      <c r="B143" s="181"/>
      <c r="C143" s="198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2.75" customHeight="1" x14ac:dyDescent="0.2">
      <c r="A144" s="181"/>
      <c r="B144" s="181"/>
      <c r="C144" s="198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2.75" customHeight="1" x14ac:dyDescent="0.2">
      <c r="A145" s="181"/>
      <c r="B145" s="181"/>
      <c r="C145" s="198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2.75" customHeight="1" x14ac:dyDescent="0.2">
      <c r="A146" s="181"/>
      <c r="B146" s="181"/>
      <c r="C146" s="198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2.75" customHeight="1" x14ac:dyDescent="0.2">
      <c r="A147" s="181"/>
      <c r="B147" s="181"/>
      <c r="C147" s="198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2.75" customHeight="1" x14ac:dyDescent="0.2">
      <c r="A148" s="181"/>
      <c r="B148" s="181"/>
      <c r="C148" s="198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2.75" customHeight="1" x14ac:dyDescent="0.2">
      <c r="A149" s="181"/>
      <c r="B149" s="181"/>
      <c r="C149" s="198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2.75" customHeight="1" x14ac:dyDescent="0.2">
      <c r="A150" s="181"/>
      <c r="B150" s="181"/>
      <c r="C150" s="198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2.75" customHeight="1" x14ac:dyDescent="0.2">
      <c r="A151" s="181"/>
      <c r="B151" s="181"/>
      <c r="C151" s="198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2.75" customHeight="1" x14ac:dyDescent="0.2">
      <c r="A152" s="181"/>
      <c r="B152" s="181"/>
      <c r="C152" s="198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2.75" customHeight="1" x14ac:dyDescent="0.2">
      <c r="A153" s="181"/>
      <c r="B153" s="181"/>
      <c r="C153" s="198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2.75" customHeight="1" x14ac:dyDescent="0.2">
      <c r="A154" s="181"/>
      <c r="B154" s="181"/>
      <c r="C154" s="198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2.75" customHeight="1" x14ac:dyDescent="0.2">
      <c r="A155" s="181"/>
      <c r="B155" s="181"/>
      <c r="C155" s="198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2.75" customHeight="1" x14ac:dyDescent="0.2">
      <c r="A156" s="181"/>
      <c r="B156" s="181"/>
      <c r="C156" s="198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2.75" customHeight="1" x14ac:dyDescent="0.2">
      <c r="A157" s="181"/>
      <c r="B157" s="181"/>
      <c r="C157" s="198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2.75" customHeight="1" x14ac:dyDescent="0.2">
      <c r="A158" s="181"/>
      <c r="B158" s="181"/>
      <c r="C158" s="198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2.75" customHeight="1" x14ac:dyDescent="0.2">
      <c r="A159" s="181"/>
      <c r="B159" s="181"/>
      <c r="C159" s="198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2.75" customHeight="1" x14ac:dyDescent="0.2">
      <c r="A160" s="181"/>
      <c r="B160" s="181"/>
      <c r="C160" s="198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2.75" customHeight="1" x14ac:dyDescent="0.2">
      <c r="A161" s="181"/>
      <c r="B161" s="181"/>
      <c r="C161" s="198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2.75" customHeight="1" x14ac:dyDescent="0.2">
      <c r="A162" s="181"/>
      <c r="B162" s="181"/>
      <c r="C162" s="198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2.75" customHeight="1" x14ac:dyDescent="0.2">
      <c r="A163" s="181"/>
      <c r="B163" s="181"/>
      <c r="C163" s="198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2.75" customHeight="1" x14ac:dyDescent="0.2">
      <c r="A164" s="181"/>
      <c r="B164" s="181"/>
      <c r="C164" s="198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2.75" customHeight="1" x14ac:dyDescent="0.2">
      <c r="A165" s="181"/>
      <c r="B165" s="181"/>
      <c r="C165" s="198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2.75" customHeight="1" x14ac:dyDescent="0.2">
      <c r="A166" s="181"/>
      <c r="B166" s="181"/>
      <c r="C166" s="198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2.75" customHeight="1" x14ac:dyDescent="0.2">
      <c r="A167" s="181"/>
      <c r="B167" s="181"/>
      <c r="C167" s="198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2.75" customHeight="1" x14ac:dyDescent="0.2">
      <c r="A168" s="181"/>
      <c r="B168" s="181"/>
      <c r="C168" s="198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2.75" customHeight="1" x14ac:dyDescent="0.2">
      <c r="A169" s="181"/>
      <c r="B169" s="181"/>
      <c r="C169" s="198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2.75" customHeight="1" x14ac:dyDescent="0.2">
      <c r="A170" s="181"/>
      <c r="B170" s="181"/>
      <c r="C170" s="198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2.75" customHeight="1" x14ac:dyDescent="0.2">
      <c r="A171" s="181"/>
      <c r="B171" s="181"/>
      <c r="C171" s="198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2.75" customHeight="1" x14ac:dyDescent="0.2">
      <c r="A172" s="181"/>
      <c r="B172" s="181"/>
      <c r="C172" s="198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2.75" customHeight="1" x14ac:dyDescent="0.2">
      <c r="A173" s="181"/>
      <c r="B173" s="181"/>
      <c r="C173" s="198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2.75" customHeight="1" x14ac:dyDescent="0.2">
      <c r="A174" s="181"/>
      <c r="B174" s="181"/>
      <c r="C174" s="198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2.75" customHeight="1" x14ac:dyDescent="0.2">
      <c r="A175" s="181"/>
      <c r="B175" s="181"/>
      <c r="C175" s="198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2.75" customHeight="1" x14ac:dyDescent="0.2">
      <c r="A176" s="181"/>
      <c r="B176" s="181"/>
      <c r="C176" s="198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2.75" customHeight="1" x14ac:dyDescent="0.2">
      <c r="A177" s="181"/>
      <c r="B177" s="181"/>
      <c r="C177" s="198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2.75" customHeight="1" x14ac:dyDescent="0.2">
      <c r="A178" s="181"/>
      <c r="B178" s="181"/>
      <c r="C178" s="198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2.75" customHeight="1" x14ac:dyDescent="0.2">
      <c r="A179" s="181"/>
      <c r="B179" s="181"/>
      <c r="C179" s="198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2.75" customHeight="1" x14ac:dyDescent="0.2">
      <c r="A180" s="181"/>
      <c r="B180" s="181"/>
      <c r="C180" s="198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2.75" customHeight="1" x14ac:dyDescent="0.2">
      <c r="A181" s="181"/>
      <c r="B181" s="181"/>
      <c r="C181" s="198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2.75" customHeight="1" x14ac:dyDescent="0.2">
      <c r="A182" s="181"/>
      <c r="B182" s="181"/>
      <c r="C182" s="198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2.75" customHeight="1" x14ac:dyDescent="0.2">
      <c r="A183" s="181"/>
      <c r="B183" s="181"/>
      <c r="C183" s="198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2.75" customHeight="1" x14ac:dyDescent="0.2">
      <c r="A184" s="181"/>
      <c r="B184" s="181"/>
      <c r="C184" s="198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2.75" customHeight="1" x14ac:dyDescent="0.2">
      <c r="A185" s="181"/>
      <c r="B185" s="181"/>
      <c r="C185" s="198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2.75" customHeight="1" x14ac:dyDescent="0.2">
      <c r="A186" s="181"/>
      <c r="B186" s="181"/>
      <c r="C186" s="198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2.75" customHeight="1" x14ac:dyDescent="0.2">
      <c r="A187" s="181"/>
      <c r="B187" s="181"/>
      <c r="C187" s="198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2.75" customHeight="1" x14ac:dyDescent="0.2">
      <c r="A188" s="181"/>
      <c r="B188" s="181"/>
      <c r="C188" s="198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2.75" customHeight="1" x14ac:dyDescent="0.2">
      <c r="A189" s="181"/>
      <c r="B189" s="181"/>
      <c r="C189" s="198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2.75" customHeight="1" x14ac:dyDescent="0.2">
      <c r="A190" s="181"/>
      <c r="B190" s="181"/>
      <c r="C190" s="198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2.75" customHeight="1" x14ac:dyDescent="0.2">
      <c r="A191" s="181"/>
      <c r="B191" s="181"/>
      <c r="C191" s="198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2.75" customHeight="1" x14ac:dyDescent="0.2">
      <c r="A192" s="181"/>
      <c r="B192" s="181"/>
      <c r="C192" s="198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2.75" customHeight="1" x14ac:dyDescent="0.2">
      <c r="A193" s="181"/>
      <c r="B193" s="181"/>
      <c r="C193" s="198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2.75" customHeight="1" x14ac:dyDescent="0.2">
      <c r="A194" s="181"/>
      <c r="B194" s="181"/>
      <c r="C194" s="198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2.75" customHeight="1" x14ac:dyDescent="0.2">
      <c r="A195" s="181"/>
      <c r="B195" s="181"/>
      <c r="C195" s="198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2.75" customHeight="1" x14ac:dyDescent="0.2">
      <c r="A196" s="181"/>
      <c r="B196" s="181"/>
      <c r="C196" s="198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2.75" customHeight="1" x14ac:dyDescent="0.2">
      <c r="A197" s="181"/>
      <c r="B197" s="181"/>
      <c r="C197" s="198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2.75" customHeight="1" x14ac:dyDescent="0.2">
      <c r="A198" s="181"/>
      <c r="B198" s="181"/>
      <c r="C198" s="198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2.75" customHeight="1" x14ac:dyDescent="0.2">
      <c r="A199" s="181"/>
      <c r="B199" s="181"/>
      <c r="C199" s="198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2.75" customHeight="1" x14ac:dyDescent="0.2">
      <c r="A200" s="181"/>
      <c r="B200" s="181"/>
      <c r="C200" s="198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2.75" customHeight="1" x14ac:dyDescent="0.2">
      <c r="A201" s="181"/>
      <c r="B201" s="181"/>
      <c r="C201" s="198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2.75" customHeight="1" x14ac:dyDescent="0.2">
      <c r="A202" s="181"/>
      <c r="B202" s="181"/>
      <c r="C202" s="198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2.75" customHeight="1" x14ac:dyDescent="0.2">
      <c r="A203" s="181"/>
      <c r="B203" s="181"/>
      <c r="C203" s="198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2.75" customHeight="1" x14ac:dyDescent="0.2">
      <c r="A204" s="181"/>
      <c r="B204" s="181"/>
      <c r="C204" s="198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2.75" customHeight="1" x14ac:dyDescent="0.2">
      <c r="A205" s="181"/>
      <c r="B205" s="181"/>
      <c r="C205" s="198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2.75" customHeight="1" x14ac:dyDescent="0.2">
      <c r="A206" s="181"/>
      <c r="B206" s="181"/>
      <c r="C206" s="198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2.75" customHeight="1" x14ac:dyDescent="0.2">
      <c r="A207" s="181"/>
      <c r="B207" s="181"/>
      <c r="C207" s="198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2.75" customHeight="1" x14ac:dyDescent="0.2">
      <c r="A208" s="181"/>
      <c r="B208" s="181"/>
      <c r="C208" s="198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2.75" customHeight="1" x14ac:dyDescent="0.2">
      <c r="A209" s="181"/>
      <c r="B209" s="181"/>
      <c r="C209" s="198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2.75" customHeight="1" x14ac:dyDescent="0.2">
      <c r="A210" s="181"/>
      <c r="B210" s="181"/>
      <c r="C210" s="198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2.75" customHeight="1" x14ac:dyDescent="0.2">
      <c r="A211" s="181"/>
      <c r="B211" s="181"/>
      <c r="C211" s="198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2.75" customHeight="1" x14ac:dyDescent="0.2">
      <c r="A212" s="181"/>
      <c r="B212" s="181"/>
      <c r="C212" s="198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2.75" customHeight="1" x14ac:dyDescent="0.2">
      <c r="A213" s="181"/>
      <c r="B213" s="181"/>
      <c r="C213" s="198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2.75" customHeight="1" x14ac:dyDescent="0.2">
      <c r="A214" s="181"/>
      <c r="B214" s="181"/>
      <c r="C214" s="198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2.75" customHeight="1" x14ac:dyDescent="0.2">
      <c r="A215" s="181"/>
      <c r="B215" s="181"/>
      <c r="C215" s="198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2.75" customHeight="1" x14ac:dyDescent="0.2">
      <c r="A216" s="181"/>
      <c r="B216" s="181"/>
      <c r="C216" s="198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2.75" customHeight="1" x14ac:dyDescent="0.2">
      <c r="A217" s="181"/>
      <c r="B217" s="181"/>
      <c r="C217" s="198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2.75" customHeight="1" x14ac:dyDescent="0.2">
      <c r="A218" s="181"/>
      <c r="B218" s="181"/>
      <c r="C218" s="198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2.75" customHeight="1" x14ac:dyDescent="0.2">
      <c r="A219" s="181"/>
      <c r="B219" s="181"/>
      <c r="C219" s="198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2.75" customHeight="1" x14ac:dyDescent="0.2">
      <c r="A220" s="181"/>
      <c r="B220" s="181"/>
      <c r="C220" s="198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2.75" customHeight="1" x14ac:dyDescent="0.2">
      <c r="A221" s="181"/>
      <c r="B221" s="181"/>
      <c r="C221" s="198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2.75" customHeight="1" x14ac:dyDescent="0.2">
      <c r="A222" s="181"/>
      <c r="B222" s="181"/>
      <c r="C222" s="198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2.75" customHeight="1" x14ac:dyDescent="0.2">
      <c r="A223" s="181"/>
      <c r="B223" s="181"/>
      <c r="C223" s="198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2.75" customHeight="1" x14ac:dyDescent="0.2">
      <c r="A224" s="181"/>
      <c r="B224" s="181"/>
      <c r="C224" s="198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2.75" customHeight="1" x14ac:dyDescent="0.2">
      <c r="A225" s="181"/>
      <c r="B225" s="181"/>
      <c r="C225" s="198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2.75" customHeight="1" x14ac:dyDescent="0.2">
      <c r="A226" s="181"/>
      <c r="B226" s="181"/>
      <c r="C226" s="198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2.75" customHeight="1" x14ac:dyDescent="0.2">
      <c r="A227" s="181"/>
      <c r="B227" s="181"/>
      <c r="C227" s="198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2.75" customHeight="1" x14ac:dyDescent="0.2">
      <c r="A228" s="181"/>
      <c r="B228" s="181"/>
      <c r="C228" s="198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2.75" customHeight="1" x14ac:dyDescent="0.2">
      <c r="A229" s="181"/>
      <c r="B229" s="181"/>
      <c r="C229" s="198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2.75" customHeight="1" x14ac:dyDescent="0.2">
      <c r="A230" s="181"/>
      <c r="B230" s="181"/>
      <c r="C230" s="198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2.75" customHeight="1" x14ac:dyDescent="0.2">
      <c r="A231" s="181"/>
      <c r="B231" s="181"/>
      <c r="C231" s="198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2.75" customHeight="1" x14ac:dyDescent="0.2">
      <c r="A232" s="181"/>
      <c r="B232" s="181"/>
      <c r="C232" s="198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2.75" customHeight="1" x14ac:dyDescent="0.2">
      <c r="A233" s="181"/>
      <c r="B233" s="181"/>
      <c r="C233" s="198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2.75" customHeight="1" x14ac:dyDescent="0.2">
      <c r="A234" s="181"/>
      <c r="B234" s="181"/>
      <c r="C234" s="198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2.75" customHeight="1" x14ac:dyDescent="0.2">
      <c r="A235" s="181"/>
      <c r="B235" s="181"/>
      <c r="C235" s="198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2.75" customHeight="1" x14ac:dyDescent="0.2">
      <c r="A236" s="181"/>
      <c r="B236" s="181"/>
      <c r="C236" s="198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2.75" customHeight="1" x14ac:dyDescent="0.2">
      <c r="A237" s="181"/>
      <c r="B237" s="181"/>
      <c r="C237" s="198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2.75" customHeight="1" x14ac:dyDescent="0.2">
      <c r="A238" s="181"/>
      <c r="B238" s="181"/>
      <c r="C238" s="198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2.75" customHeight="1" x14ac:dyDescent="0.2">
      <c r="A239" s="181"/>
      <c r="B239" s="181"/>
      <c r="C239" s="198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2.75" customHeight="1" x14ac:dyDescent="0.2">
      <c r="A240" s="181"/>
      <c r="B240" s="181"/>
      <c r="C240" s="198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2.75" customHeight="1" x14ac:dyDescent="0.2">
      <c r="A241" s="181"/>
      <c r="B241" s="181"/>
      <c r="C241" s="198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2.75" customHeight="1" x14ac:dyDescent="0.2">
      <c r="A242" s="181"/>
      <c r="B242" s="181"/>
      <c r="C242" s="198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2.75" customHeight="1" x14ac:dyDescent="0.2">
      <c r="A243" s="181"/>
      <c r="B243" s="181"/>
      <c r="C243" s="198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2.75" customHeight="1" x14ac:dyDescent="0.2">
      <c r="A244" s="181"/>
      <c r="B244" s="181"/>
      <c r="C244" s="198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2.75" customHeight="1" x14ac:dyDescent="0.2">
      <c r="A245" s="181"/>
      <c r="B245" s="181"/>
      <c r="C245" s="198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2.75" customHeight="1" x14ac:dyDescent="0.2">
      <c r="A246" s="181"/>
      <c r="B246" s="181"/>
      <c r="C246" s="198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2.75" customHeight="1" x14ac:dyDescent="0.2">
      <c r="A247" s="181"/>
      <c r="B247" s="181"/>
      <c r="C247" s="198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2.75" customHeight="1" x14ac:dyDescent="0.2">
      <c r="A248" s="181"/>
      <c r="B248" s="181"/>
      <c r="C248" s="198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2.75" customHeight="1" x14ac:dyDescent="0.2">
      <c r="A249" s="181"/>
      <c r="B249" s="181"/>
      <c r="C249" s="198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2.75" customHeight="1" x14ac:dyDescent="0.2">
      <c r="A250" s="181"/>
      <c r="B250" s="181"/>
      <c r="C250" s="198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2.75" customHeight="1" x14ac:dyDescent="0.2">
      <c r="A251" s="181"/>
      <c r="B251" s="181"/>
      <c r="C251" s="198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2.75" customHeight="1" x14ac:dyDescent="0.2">
      <c r="A252" s="181"/>
      <c r="B252" s="181"/>
      <c r="C252" s="198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2.75" customHeight="1" x14ac:dyDescent="0.2">
      <c r="A253" s="181"/>
      <c r="B253" s="181"/>
      <c r="C253" s="198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2.75" customHeight="1" x14ac:dyDescent="0.2">
      <c r="A254" s="181"/>
      <c r="B254" s="181"/>
      <c r="C254" s="198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2.75" customHeight="1" x14ac:dyDescent="0.2">
      <c r="A255" s="181"/>
      <c r="B255" s="181"/>
      <c r="C255" s="198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2.75" customHeight="1" x14ac:dyDescent="0.2">
      <c r="A256" s="181"/>
      <c r="B256" s="181"/>
      <c r="C256" s="198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2.75" customHeight="1" x14ac:dyDescent="0.2">
      <c r="A257" s="181"/>
      <c r="B257" s="181"/>
      <c r="C257" s="198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2.75" customHeight="1" x14ac:dyDescent="0.2">
      <c r="A258" s="181"/>
      <c r="B258" s="181"/>
      <c r="C258" s="198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2.75" customHeight="1" x14ac:dyDescent="0.2">
      <c r="A259" s="181"/>
      <c r="B259" s="181"/>
      <c r="C259" s="198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2.75" customHeight="1" x14ac:dyDescent="0.2">
      <c r="A260" s="181"/>
      <c r="B260" s="181"/>
      <c r="C260" s="198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2.75" customHeight="1" x14ac:dyDescent="0.2">
      <c r="A261" s="181"/>
      <c r="B261" s="181"/>
      <c r="C261" s="198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2.75" customHeight="1" x14ac:dyDescent="0.2">
      <c r="A262" s="181"/>
      <c r="B262" s="181"/>
      <c r="C262" s="198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2.75" customHeight="1" x14ac:dyDescent="0.2">
      <c r="A263" s="181"/>
      <c r="B263" s="181"/>
      <c r="C263" s="198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2.75" customHeight="1" x14ac:dyDescent="0.2">
      <c r="A264" s="181"/>
      <c r="B264" s="181"/>
      <c r="C264" s="198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2.75" customHeight="1" x14ac:dyDescent="0.2">
      <c r="A265" s="181"/>
      <c r="B265" s="181"/>
      <c r="C265" s="198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2.75" customHeight="1" x14ac:dyDescent="0.2">
      <c r="A266" s="181"/>
      <c r="B266" s="181"/>
      <c r="C266" s="198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2.75" customHeight="1" x14ac:dyDescent="0.2">
      <c r="A267" s="181"/>
      <c r="B267" s="181"/>
      <c r="C267" s="198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2.75" customHeight="1" x14ac:dyDescent="0.2">
      <c r="A268" s="181"/>
      <c r="B268" s="181"/>
      <c r="C268" s="198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2.75" customHeight="1" x14ac:dyDescent="0.2">
      <c r="A269" s="181"/>
      <c r="B269" s="181"/>
      <c r="C269" s="198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2.75" customHeight="1" x14ac:dyDescent="0.2">
      <c r="A270" s="181"/>
      <c r="B270" s="181"/>
      <c r="C270" s="198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2.75" customHeight="1" x14ac:dyDescent="0.2">
      <c r="A271" s="181"/>
      <c r="B271" s="181"/>
      <c r="C271" s="198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2.75" customHeight="1" x14ac:dyDescent="0.2">
      <c r="A272" s="181"/>
      <c r="B272" s="181"/>
      <c r="C272" s="198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2.75" customHeight="1" x14ac:dyDescent="0.2">
      <c r="A273" s="181"/>
      <c r="B273" s="181"/>
      <c r="C273" s="198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2.75" customHeight="1" x14ac:dyDescent="0.2">
      <c r="A274" s="181"/>
      <c r="B274" s="181"/>
      <c r="C274" s="198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2.75" customHeight="1" x14ac:dyDescent="0.2">
      <c r="A275" s="181"/>
      <c r="B275" s="181"/>
      <c r="C275" s="198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2.75" customHeight="1" x14ac:dyDescent="0.2">
      <c r="A276" s="181"/>
      <c r="B276" s="181"/>
      <c r="C276" s="198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2.75" customHeight="1" x14ac:dyDescent="0.2">
      <c r="A277" s="181"/>
      <c r="B277" s="181"/>
      <c r="C277" s="198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2.75" customHeight="1" x14ac:dyDescent="0.2">
      <c r="A278" s="181"/>
      <c r="B278" s="181"/>
      <c r="C278" s="198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2.75" customHeight="1" x14ac:dyDescent="0.2">
      <c r="A279" s="181"/>
      <c r="B279" s="181"/>
      <c r="C279" s="198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2.75" customHeight="1" x14ac:dyDescent="0.2">
      <c r="A280" s="181"/>
      <c r="B280" s="181"/>
      <c r="C280" s="198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2.75" customHeight="1" x14ac:dyDescent="0.2">
      <c r="A281" s="181"/>
      <c r="B281" s="181"/>
      <c r="C281" s="198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2.75" customHeight="1" x14ac:dyDescent="0.2">
      <c r="A282" s="181"/>
      <c r="B282" s="181"/>
      <c r="C282" s="198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2.75" customHeight="1" x14ac:dyDescent="0.2">
      <c r="A283" s="181"/>
      <c r="B283" s="181"/>
      <c r="C283" s="198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2.75" customHeight="1" x14ac:dyDescent="0.2">
      <c r="A284" s="181"/>
      <c r="B284" s="181"/>
      <c r="C284" s="198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2.75" customHeight="1" x14ac:dyDescent="0.2">
      <c r="A285" s="181"/>
      <c r="B285" s="181"/>
      <c r="C285" s="198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2.75" customHeight="1" x14ac:dyDescent="0.2">
      <c r="A286" s="181"/>
      <c r="B286" s="181"/>
      <c r="C286" s="198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2.75" customHeight="1" x14ac:dyDescent="0.2">
      <c r="A287" s="181"/>
      <c r="B287" s="181"/>
      <c r="C287" s="198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2.75" customHeight="1" x14ac:dyDescent="0.2">
      <c r="A288" s="181"/>
      <c r="B288" s="181"/>
      <c r="C288" s="198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2.75" customHeight="1" x14ac:dyDescent="0.2">
      <c r="A289" s="181"/>
      <c r="B289" s="181"/>
      <c r="C289" s="198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2.75" customHeight="1" x14ac:dyDescent="0.2">
      <c r="A290" s="181"/>
      <c r="B290" s="181"/>
      <c r="C290" s="198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2.75" customHeight="1" x14ac:dyDescent="0.2">
      <c r="A291" s="181"/>
      <c r="B291" s="181"/>
      <c r="C291" s="198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2.75" customHeight="1" x14ac:dyDescent="0.2">
      <c r="A292" s="181"/>
      <c r="B292" s="181"/>
      <c r="C292" s="198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2.75" customHeight="1" x14ac:dyDescent="0.2">
      <c r="A293" s="181"/>
      <c r="B293" s="181"/>
      <c r="C293" s="198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2.75" customHeight="1" x14ac:dyDescent="0.2">
      <c r="A294" s="181"/>
      <c r="B294" s="181"/>
      <c r="C294" s="198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2.75" customHeight="1" x14ac:dyDescent="0.2">
      <c r="A295" s="181"/>
      <c r="B295" s="181"/>
      <c r="C295" s="198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2.75" customHeight="1" x14ac:dyDescent="0.2">
      <c r="A296" s="181"/>
      <c r="B296" s="181"/>
      <c r="C296" s="198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2.75" customHeight="1" x14ac:dyDescent="0.2">
      <c r="A297" s="181"/>
      <c r="B297" s="181"/>
      <c r="C297" s="198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2.75" customHeight="1" x14ac:dyDescent="0.2">
      <c r="A298" s="181"/>
      <c r="B298" s="181"/>
      <c r="C298" s="198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2.75" customHeight="1" x14ac:dyDescent="0.2">
      <c r="A299" s="181"/>
      <c r="B299" s="181"/>
      <c r="C299" s="198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2.75" customHeight="1" x14ac:dyDescent="0.2">
      <c r="A300" s="181"/>
      <c r="B300" s="181"/>
      <c r="C300" s="198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2.75" customHeight="1" x14ac:dyDescent="0.2">
      <c r="A301" s="181"/>
      <c r="B301" s="181"/>
      <c r="C301" s="198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2.75" customHeight="1" x14ac:dyDescent="0.2">
      <c r="A302" s="181"/>
      <c r="B302" s="181"/>
      <c r="C302" s="198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2.75" customHeight="1" x14ac:dyDescent="0.2">
      <c r="A303" s="181"/>
      <c r="B303" s="181"/>
      <c r="C303" s="198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2.75" customHeight="1" x14ac:dyDescent="0.2">
      <c r="A304" s="181"/>
      <c r="B304" s="181"/>
      <c r="C304" s="198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2.75" customHeight="1" x14ac:dyDescent="0.2">
      <c r="A305" s="181"/>
      <c r="B305" s="181"/>
      <c r="C305" s="198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2.75" customHeight="1" x14ac:dyDescent="0.2">
      <c r="A306" s="181"/>
      <c r="B306" s="181"/>
      <c r="C306" s="198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 x14ac:dyDescent="0.2">
      <c r="C307" s="198"/>
    </row>
    <row r="308" spans="1:21" ht="15.75" customHeight="1" x14ac:dyDescent="0.2">
      <c r="C308" s="198"/>
    </row>
    <row r="309" spans="1:21" ht="15.75" customHeight="1" x14ac:dyDescent="0.2">
      <c r="C309" s="198"/>
    </row>
    <row r="310" spans="1:21" ht="15.75" customHeight="1" x14ac:dyDescent="0.2">
      <c r="C310" s="198"/>
    </row>
    <row r="311" spans="1:21" ht="15.75" customHeight="1" x14ac:dyDescent="0.2">
      <c r="C311" s="198"/>
    </row>
    <row r="312" spans="1:21" ht="15.75" customHeight="1" x14ac:dyDescent="0.2">
      <c r="C312" s="198"/>
    </row>
    <row r="313" spans="1:21" ht="15.75" customHeight="1" x14ac:dyDescent="0.2">
      <c r="C313" s="198"/>
    </row>
    <row r="314" spans="1:21" ht="15.75" customHeight="1" x14ac:dyDescent="0.2">
      <c r="C314" s="198"/>
    </row>
    <row r="315" spans="1:21" ht="15.75" customHeight="1" x14ac:dyDescent="0.2">
      <c r="C315" s="198"/>
    </row>
    <row r="316" spans="1:21" ht="15.75" customHeight="1" x14ac:dyDescent="0.2">
      <c r="C316" s="198"/>
    </row>
    <row r="317" spans="1:21" ht="15.75" customHeight="1" x14ac:dyDescent="0.2">
      <c r="C317" s="198"/>
    </row>
    <row r="318" spans="1:21" ht="15.75" customHeight="1" x14ac:dyDescent="0.2">
      <c r="C318" s="198"/>
    </row>
    <row r="319" spans="1:21" ht="15.75" customHeight="1" x14ac:dyDescent="0.2">
      <c r="C319" s="198"/>
    </row>
    <row r="320" spans="1:21" ht="15.75" customHeight="1" x14ac:dyDescent="0.2">
      <c r="C320" s="198"/>
    </row>
    <row r="321" spans="3:3" ht="15.75" customHeight="1" x14ac:dyDescent="0.2">
      <c r="C321" s="198"/>
    </row>
    <row r="322" spans="3:3" ht="15.75" customHeight="1" x14ac:dyDescent="0.2">
      <c r="C322" s="198"/>
    </row>
    <row r="323" spans="3:3" ht="15.75" customHeight="1" x14ac:dyDescent="0.2">
      <c r="C323" s="198"/>
    </row>
    <row r="324" spans="3:3" ht="15.75" customHeight="1" x14ac:dyDescent="0.2">
      <c r="C324" s="198"/>
    </row>
    <row r="325" spans="3:3" ht="15.75" customHeight="1" x14ac:dyDescent="0.2">
      <c r="C325" s="198"/>
    </row>
    <row r="326" spans="3:3" ht="15.75" customHeight="1" x14ac:dyDescent="0.2">
      <c r="C326" s="198"/>
    </row>
    <row r="327" spans="3:3" ht="15.75" customHeight="1" x14ac:dyDescent="0.2">
      <c r="C327" s="198"/>
    </row>
    <row r="328" spans="3:3" ht="15.75" customHeight="1" x14ac:dyDescent="0.2">
      <c r="C328" s="198"/>
    </row>
    <row r="329" spans="3:3" ht="15.75" customHeight="1" x14ac:dyDescent="0.2">
      <c r="C329" s="198"/>
    </row>
    <row r="330" spans="3:3" ht="15.75" customHeight="1" x14ac:dyDescent="0.2">
      <c r="C330" s="198"/>
    </row>
    <row r="331" spans="3:3" ht="15.75" customHeight="1" x14ac:dyDescent="0.2">
      <c r="C331" s="198"/>
    </row>
    <row r="332" spans="3:3" ht="15.75" customHeight="1" x14ac:dyDescent="0.2">
      <c r="C332" s="198"/>
    </row>
    <row r="333" spans="3:3" ht="15.75" customHeight="1" x14ac:dyDescent="0.2">
      <c r="C333" s="198"/>
    </row>
    <row r="334" spans="3:3" ht="15.75" customHeight="1" x14ac:dyDescent="0.2">
      <c r="C334" s="198"/>
    </row>
    <row r="335" spans="3:3" ht="15.75" customHeight="1" x14ac:dyDescent="0.2">
      <c r="C335" s="198"/>
    </row>
    <row r="336" spans="3:3" ht="15.75" customHeight="1" x14ac:dyDescent="0.2">
      <c r="C336" s="198"/>
    </row>
    <row r="337" spans="3:3" ht="15.75" customHeight="1" x14ac:dyDescent="0.2">
      <c r="C337" s="198"/>
    </row>
    <row r="338" spans="3:3" ht="15.75" customHeight="1" x14ac:dyDescent="0.2">
      <c r="C338" s="198"/>
    </row>
    <row r="339" spans="3:3" ht="15.75" customHeight="1" x14ac:dyDescent="0.2">
      <c r="C339" s="198"/>
    </row>
    <row r="340" spans="3:3" ht="15.75" customHeight="1" x14ac:dyDescent="0.2">
      <c r="C340" s="198"/>
    </row>
    <row r="341" spans="3:3" ht="15.75" customHeight="1" x14ac:dyDescent="0.2">
      <c r="C341" s="198"/>
    </row>
    <row r="342" spans="3:3" ht="15.75" customHeight="1" x14ac:dyDescent="0.2">
      <c r="C342" s="198"/>
    </row>
    <row r="343" spans="3:3" ht="15.75" customHeight="1" x14ac:dyDescent="0.2">
      <c r="C343" s="198"/>
    </row>
    <row r="344" spans="3:3" ht="15.75" customHeight="1" x14ac:dyDescent="0.2">
      <c r="C344" s="198"/>
    </row>
    <row r="345" spans="3:3" ht="15.75" customHeight="1" x14ac:dyDescent="0.2">
      <c r="C345" s="198"/>
    </row>
    <row r="346" spans="3:3" ht="15.75" customHeight="1" x14ac:dyDescent="0.2">
      <c r="C346" s="198"/>
    </row>
    <row r="347" spans="3:3" ht="15.75" customHeight="1" x14ac:dyDescent="0.2">
      <c r="C347" s="198"/>
    </row>
    <row r="348" spans="3:3" ht="15.75" customHeight="1" x14ac:dyDescent="0.2">
      <c r="C348" s="198"/>
    </row>
    <row r="349" spans="3:3" ht="15.75" customHeight="1" x14ac:dyDescent="0.2">
      <c r="C349" s="198"/>
    </row>
    <row r="350" spans="3:3" ht="15.75" customHeight="1" x14ac:dyDescent="0.2">
      <c r="C350" s="198"/>
    </row>
    <row r="351" spans="3:3" ht="15.75" customHeight="1" x14ac:dyDescent="0.2">
      <c r="C351" s="198"/>
    </row>
    <row r="352" spans="3:3" ht="15.75" customHeight="1" x14ac:dyDescent="0.2">
      <c r="C352" s="198"/>
    </row>
    <row r="353" spans="3:3" ht="15.75" customHeight="1" x14ac:dyDescent="0.2">
      <c r="C353" s="198"/>
    </row>
    <row r="354" spans="3:3" ht="15.75" customHeight="1" x14ac:dyDescent="0.2">
      <c r="C354" s="198"/>
    </row>
    <row r="355" spans="3:3" ht="15.75" customHeight="1" x14ac:dyDescent="0.2">
      <c r="C355" s="198"/>
    </row>
    <row r="356" spans="3:3" ht="15.75" customHeight="1" x14ac:dyDescent="0.2">
      <c r="C356" s="198"/>
    </row>
    <row r="357" spans="3:3" ht="15.75" customHeight="1" x14ac:dyDescent="0.2">
      <c r="C357" s="198"/>
    </row>
    <row r="358" spans="3:3" ht="15.75" customHeight="1" x14ac:dyDescent="0.2">
      <c r="C358" s="198"/>
    </row>
    <row r="359" spans="3:3" ht="15.75" customHeight="1" x14ac:dyDescent="0.2">
      <c r="C359" s="198"/>
    </row>
    <row r="360" spans="3:3" ht="15.75" customHeight="1" x14ac:dyDescent="0.2">
      <c r="C360" s="198"/>
    </row>
    <row r="361" spans="3:3" ht="15.75" customHeight="1" x14ac:dyDescent="0.2">
      <c r="C361" s="198"/>
    </row>
    <row r="362" spans="3:3" ht="15.75" customHeight="1" x14ac:dyDescent="0.2">
      <c r="C362" s="198"/>
    </row>
    <row r="363" spans="3:3" ht="15.75" customHeight="1" x14ac:dyDescent="0.2">
      <c r="C363" s="198"/>
    </row>
    <row r="364" spans="3:3" ht="15.75" customHeight="1" x14ac:dyDescent="0.2">
      <c r="C364" s="198"/>
    </row>
    <row r="365" spans="3:3" ht="15.75" customHeight="1" x14ac:dyDescent="0.2">
      <c r="C365" s="198"/>
    </row>
    <row r="366" spans="3:3" ht="15.75" customHeight="1" x14ac:dyDescent="0.2">
      <c r="C366" s="198"/>
    </row>
    <row r="367" spans="3:3" ht="15.75" customHeight="1" x14ac:dyDescent="0.2">
      <c r="C367" s="198"/>
    </row>
    <row r="368" spans="3:3" ht="15.75" customHeight="1" x14ac:dyDescent="0.2">
      <c r="C368" s="198"/>
    </row>
    <row r="369" spans="3:3" ht="15.75" customHeight="1" x14ac:dyDescent="0.2">
      <c r="C369" s="198"/>
    </row>
    <row r="370" spans="3:3" ht="15.75" customHeight="1" x14ac:dyDescent="0.2">
      <c r="C370" s="198"/>
    </row>
    <row r="371" spans="3:3" ht="15.75" customHeight="1" x14ac:dyDescent="0.2">
      <c r="C371" s="198"/>
    </row>
    <row r="372" spans="3:3" ht="15.75" customHeight="1" x14ac:dyDescent="0.2">
      <c r="C372" s="198"/>
    </row>
    <row r="373" spans="3:3" ht="15.75" customHeight="1" x14ac:dyDescent="0.2">
      <c r="C373" s="198"/>
    </row>
    <row r="374" spans="3:3" ht="15.75" customHeight="1" x14ac:dyDescent="0.2">
      <c r="C374" s="198"/>
    </row>
    <row r="375" spans="3:3" ht="15.75" customHeight="1" x14ac:dyDescent="0.2">
      <c r="C375" s="198"/>
    </row>
    <row r="376" spans="3:3" ht="15.75" customHeight="1" x14ac:dyDescent="0.2">
      <c r="C376" s="198"/>
    </row>
    <row r="377" spans="3:3" ht="15.75" customHeight="1" x14ac:dyDescent="0.2">
      <c r="C377" s="198"/>
    </row>
    <row r="378" spans="3:3" ht="15.75" customHeight="1" x14ac:dyDescent="0.2">
      <c r="C378" s="198"/>
    </row>
    <row r="379" spans="3:3" ht="15.75" customHeight="1" x14ac:dyDescent="0.2">
      <c r="C379" s="198"/>
    </row>
    <row r="380" spans="3:3" ht="15.75" customHeight="1" x14ac:dyDescent="0.2">
      <c r="C380" s="198"/>
    </row>
    <row r="381" spans="3:3" ht="15.75" customHeight="1" x14ac:dyDescent="0.2">
      <c r="C381" s="198"/>
    </row>
    <row r="382" spans="3:3" ht="15.75" customHeight="1" x14ac:dyDescent="0.2">
      <c r="C382" s="198"/>
    </row>
    <row r="383" spans="3:3" ht="15.75" customHeight="1" x14ac:dyDescent="0.2">
      <c r="C383" s="198"/>
    </row>
    <row r="384" spans="3:3" ht="15.75" customHeight="1" x14ac:dyDescent="0.2">
      <c r="C384" s="198"/>
    </row>
    <row r="385" spans="3:3" ht="15.75" customHeight="1" x14ac:dyDescent="0.2">
      <c r="C385" s="198"/>
    </row>
    <row r="386" spans="3:3" ht="15.75" customHeight="1" x14ac:dyDescent="0.2">
      <c r="C386" s="198"/>
    </row>
    <row r="387" spans="3:3" ht="15.75" customHeight="1" x14ac:dyDescent="0.2">
      <c r="C387" s="198"/>
    </row>
    <row r="388" spans="3:3" ht="15.75" customHeight="1" x14ac:dyDescent="0.2">
      <c r="C388" s="198"/>
    </row>
    <row r="389" spans="3:3" ht="15.75" customHeight="1" x14ac:dyDescent="0.2">
      <c r="C389" s="198"/>
    </row>
    <row r="390" spans="3:3" ht="15.75" customHeight="1" x14ac:dyDescent="0.2">
      <c r="C390" s="198"/>
    </row>
    <row r="391" spans="3:3" ht="15.75" customHeight="1" x14ac:dyDescent="0.2">
      <c r="C391" s="198"/>
    </row>
    <row r="392" spans="3:3" ht="15.75" customHeight="1" x14ac:dyDescent="0.2">
      <c r="C392" s="198"/>
    </row>
    <row r="393" spans="3:3" ht="15.75" customHeight="1" x14ac:dyDescent="0.2">
      <c r="C393" s="198"/>
    </row>
    <row r="394" spans="3:3" ht="15.75" customHeight="1" x14ac:dyDescent="0.2">
      <c r="C394" s="198"/>
    </row>
    <row r="395" spans="3:3" ht="15.75" customHeight="1" x14ac:dyDescent="0.2">
      <c r="C395" s="198"/>
    </row>
    <row r="396" spans="3:3" ht="15.75" customHeight="1" x14ac:dyDescent="0.2">
      <c r="C396" s="198"/>
    </row>
    <row r="397" spans="3:3" ht="15.75" customHeight="1" x14ac:dyDescent="0.2">
      <c r="C397" s="198"/>
    </row>
    <row r="398" spans="3:3" ht="15.75" customHeight="1" x14ac:dyDescent="0.2">
      <c r="C398" s="198"/>
    </row>
    <row r="399" spans="3:3" ht="15.75" customHeight="1" x14ac:dyDescent="0.2">
      <c r="C399" s="198"/>
    </row>
    <row r="400" spans="3:3" ht="15.75" customHeight="1" x14ac:dyDescent="0.2">
      <c r="C400" s="198"/>
    </row>
    <row r="401" spans="3:3" ht="15.75" customHeight="1" x14ac:dyDescent="0.2">
      <c r="C401" s="198"/>
    </row>
    <row r="402" spans="3:3" ht="15.75" customHeight="1" x14ac:dyDescent="0.2">
      <c r="C402" s="198"/>
    </row>
    <row r="403" spans="3:3" ht="15.75" customHeight="1" x14ac:dyDescent="0.2">
      <c r="C403" s="198"/>
    </row>
    <row r="404" spans="3:3" ht="15.75" customHeight="1" x14ac:dyDescent="0.2">
      <c r="C404" s="198"/>
    </row>
    <row r="405" spans="3:3" ht="15.75" customHeight="1" x14ac:dyDescent="0.2">
      <c r="C405" s="198"/>
    </row>
    <row r="406" spans="3:3" ht="15.75" customHeight="1" x14ac:dyDescent="0.2">
      <c r="C406" s="198"/>
    </row>
    <row r="407" spans="3:3" ht="15.75" customHeight="1" x14ac:dyDescent="0.2">
      <c r="C407" s="198"/>
    </row>
    <row r="408" spans="3:3" ht="15.75" customHeight="1" x14ac:dyDescent="0.2">
      <c r="C408" s="198"/>
    </row>
    <row r="409" spans="3:3" ht="15.75" customHeight="1" x14ac:dyDescent="0.2">
      <c r="C409" s="198"/>
    </row>
    <row r="410" spans="3:3" ht="15.75" customHeight="1" x14ac:dyDescent="0.2">
      <c r="C410" s="198"/>
    </row>
    <row r="411" spans="3:3" ht="15.75" customHeight="1" x14ac:dyDescent="0.2">
      <c r="C411" s="198"/>
    </row>
    <row r="412" spans="3:3" ht="15.75" customHeight="1" x14ac:dyDescent="0.2">
      <c r="C412" s="198"/>
    </row>
    <row r="413" spans="3:3" ht="15.75" customHeight="1" x14ac:dyDescent="0.2">
      <c r="C413" s="198"/>
    </row>
    <row r="414" spans="3:3" ht="15.75" customHeight="1" x14ac:dyDescent="0.2">
      <c r="C414" s="198"/>
    </row>
    <row r="415" spans="3:3" ht="15.75" customHeight="1" x14ac:dyDescent="0.2">
      <c r="C415" s="198"/>
    </row>
    <row r="416" spans="3:3" ht="15.75" customHeight="1" x14ac:dyDescent="0.2">
      <c r="C416" s="198"/>
    </row>
    <row r="417" spans="3:3" ht="15.75" customHeight="1" x14ac:dyDescent="0.2">
      <c r="C417" s="198"/>
    </row>
    <row r="418" spans="3:3" ht="15.75" customHeight="1" x14ac:dyDescent="0.2">
      <c r="C418" s="198"/>
    </row>
    <row r="419" spans="3:3" ht="15.75" customHeight="1" x14ac:dyDescent="0.2">
      <c r="C419" s="198"/>
    </row>
    <row r="420" spans="3:3" ht="15.75" customHeight="1" x14ac:dyDescent="0.2">
      <c r="C420" s="198"/>
    </row>
    <row r="421" spans="3:3" ht="15.75" customHeight="1" x14ac:dyDescent="0.2">
      <c r="C421" s="198"/>
    </row>
    <row r="422" spans="3:3" ht="15.75" customHeight="1" x14ac:dyDescent="0.2">
      <c r="C422" s="198"/>
    </row>
    <row r="423" spans="3:3" ht="15.75" customHeight="1" x14ac:dyDescent="0.2">
      <c r="C423" s="198"/>
    </row>
    <row r="424" spans="3:3" ht="15.75" customHeight="1" x14ac:dyDescent="0.2">
      <c r="C424" s="198"/>
    </row>
    <row r="425" spans="3:3" ht="15.75" customHeight="1" x14ac:dyDescent="0.2">
      <c r="C425" s="198"/>
    </row>
    <row r="426" spans="3:3" ht="15.75" customHeight="1" x14ac:dyDescent="0.2">
      <c r="C426" s="198"/>
    </row>
    <row r="427" spans="3:3" ht="15.75" customHeight="1" x14ac:dyDescent="0.2">
      <c r="C427" s="198"/>
    </row>
    <row r="428" spans="3:3" ht="15.75" customHeight="1" x14ac:dyDescent="0.2">
      <c r="C428" s="198"/>
    </row>
    <row r="429" spans="3:3" ht="15.75" customHeight="1" x14ac:dyDescent="0.2">
      <c r="C429" s="198"/>
    </row>
    <row r="430" spans="3:3" ht="15.75" customHeight="1" x14ac:dyDescent="0.2">
      <c r="C430" s="198"/>
    </row>
    <row r="431" spans="3:3" ht="15.75" customHeight="1" x14ac:dyDescent="0.2">
      <c r="C431" s="198"/>
    </row>
    <row r="432" spans="3:3" ht="15.75" customHeight="1" x14ac:dyDescent="0.2">
      <c r="C432" s="198"/>
    </row>
    <row r="433" spans="3:3" ht="15.75" customHeight="1" x14ac:dyDescent="0.2">
      <c r="C433" s="198"/>
    </row>
    <row r="434" spans="3:3" ht="15.75" customHeight="1" x14ac:dyDescent="0.2">
      <c r="C434" s="198"/>
    </row>
    <row r="435" spans="3:3" ht="15.75" customHeight="1" x14ac:dyDescent="0.2">
      <c r="C435" s="198"/>
    </row>
    <row r="436" spans="3:3" ht="15.75" customHeight="1" x14ac:dyDescent="0.2">
      <c r="C436" s="198"/>
    </row>
    <row r="437" spans="3:3" ht="15.75" customHeight="1" x14ac:dyDescent="0.2">
      <c r="C437" s="198"/>
    </row>
    <row r="438" spans="3:3" ht="15.75" customHeight="1" x14ac:dyDescent="0.2">
      <c r="C438" s="198"/>
    </row>
    <row r="439" spans="3:3" ht="15.75" customHeight="1" x14ac:dyDescent="0.2">
      <c r="C439" s="198"/>
    </row>
    <row r="440" spans="3:3" ht="15.75" customHeight="1" x14ac:dyDescent="0.2">
      <c r="C440" s="198"/>
    </row>
    <row r="441" spans="3:3" ht="15.75" customHeight="1" x14ac:dyDescent="0.2">
      <c r="C441" s="198"/>
    </row>
    <row r="442" spans="3:3" ht="15.75" customHeight="1" x14ac:dyDescent="0.2">
      <c r="C442" s="198"/>
    </row>
    <row r="443" spans="3:3" ht="15.75" customHeight="1" x14ac:dyDescent="0.2">
      <c r="C443" s="198"/>
    </row>
    <row r="444" spans="3:3" ht="15.75" customHeight="1" x14ac:dyDescent="0.2">
      <c r="C444" s="198"/>
    </row>
    <row r="445" spans="3:3" ht="15.75" customHeight="1" x14ac:dyDescent="0.2">
      <c r="C445" s="198"/>
    </row>
    <row r="446" spans="3:3" ht="15.75" customHeight="1" x14ac:dyDescent="0.2">
      <c r="C446" s="198"/>
    </row>
    <row r="447" spans="3:3" ht="15.75" customHeight="1" x14ac:dyDescent="0.2">
      <c r="C447" s="198"/>
    </row>
    <row r="448" spans="3:3" ht="15.75" customHeight="1" x14ac:dyDescent="0.2">
      <c r="C448" s="198"/>
    </row>
    <row r="449" spans="3:3" ht="15.75" customHeight="1" x14ac:dyDescent="0.2">
      <c r="C449" s="198"/>
    </row>
    <row r="450" spans="3:3" ht="15.75" customHeight="1" x14ac:dyDescent="0.2">
      <c r="C450" s="198"/>
    </row>
    <row r="451" spans="3:3" ht="15.75" customHeight="1" x14ac:dyDescent="0.2">
      <c r="C451" s="198"/>
    </row>
    <row r="452" spans="3:3" ht="15.75" customHeight="1" x14ac:dyDescent="0.2">
      <c r="C452" s="198"/>
    </row>
    <row r="453" spans="3:3" ht="15.75" customHeight="1" x14ac:dyDescent="0.2">
      <c r="C453" s="198"/>
    </row>
    <row r="454" spans="3:3" ht="15.75" customHeight="1" x14ac:dyDescent="0.2">
      <c r="C454" s="198"/>
    </row>
    <row r="455" spans="3:3" ht="15.75" customHeight="1" x14ac:dyDescent="0.2">
      <c r="C455" s="198"/>
    </row>
    <row r="456" spans="3:3" ht="15.75" customHeight="1" x14ac:dyDescent="0.2">
      <c r="C456" s="198"/>
    </row>
    <row r="457" spans="3:3" ht="15.75" customHeight="1" x14ac:dyDescent="0.2">
      <c r="C457" s="198"/>
    </row>
    <row r="458" spans="3:3" ht="15.75" customHeight="1" x14ac:dyDescent="0.2">
      <c r="C458" s="198"/>
    </row>
    <row r="459" spans="3:3" ht="15.75" customHeight="1" x14ac:dyDescent="0.2">
      <c r="C459" s="198"/>
    </row>
    <row r="460" spans="3:3" ht="15.75" customHeight="1" x14ac:dyDescent="0.2">
      <c r="C460" s="198"/>
    </row>
    <row r="461" spans="3:3" ht="15.75" customHeight="1" x14ac:dyDescent="0.2">
      <c r="C461" s="198"/>
    </row>
    <row r="462" spans="3:3" ht="15.75" customHeight="1" x14ac:dyDescent="0.2">
      <c r="C462" s="198"/>
    </row>
    <row r="463" spans="3:3" ht="15.75" customHeight="1" x14ac:dyDescent="0.2">
      <c r="C463" s="198"/>
    </row>
    <row r="464" spans="3:3" ht="15.75" customHeight="1" x14ac:dyDescent="0.2">
      <c r="C464" s="198"/>
    </row>
    <row r="465" spans="3:3" ht="15.75" customHeight="1" x14ac:dyDescent="0.2">
      <c r="C465" s="198"/>
    </row>
    <row r="466" spans="3:3" ht="15.75" customHeight="1" x14ac:dyDescent="0.2">
      <c r="C466" s="198"/>
    </row>
    <row r="467" spans="3:3" ht="15.75" customHeight="1" x14ac:dyDescent="0.2">
      <c r="C467" s="198"/>
    </row>
    <row r="468" spans="3:3" ht="15.75" customHeight="1" x14ac:dyDescent="0.2">
      <c r="C468" s="198"/>
    </row>
    <row r="469" spans="3:3" ht="15.75" customHeight="1" x14ac:dyDescent="0.2">
      <c r="C469" s="198"/>
    </row>
    <row r="470" spans="3:3" ht="15.75" customHeight="1" x14ac:dyDescent="0.2">
      <c r="C470" s="198"/>
    </row>
    <row r="471" spans="3:3" ht="15.75" customHeight="1" x14ac:dyDescent="0.2">
      <c r="C471" s="198"/>
    </row>
    <row r="472" spans="3:3" ht="15.75" customHeight="1" x14ac:dyDescent="0.2">
      <c r="C472" s="198"/>
    </row>
    <row r="473" spans="3:3" ht="15.75" customHeight="1" x14ac:dyDescent="0.2">
      <c r="C473" s="198"/>
    </row>
    <row r="474" spans="3:3" ht="15.75" customHeight="1" x14ac:dyDescent="0.2">
      <c r="C474" s="198"/>
    </row>
    <row r="475" spans="3:3" ht="15.75" customHeight="1" x14ac:dyDescent="0.2">
      <c r="C475" s="198"/>
    </row>
    <row r="476" spans="3:3" ht="15.75" customHeight="1" x14ac:dyDescent="0.2">
      <c r="C476" s="198"/>
    </row>
    <row r="477" spans="3:3" ht="15.75" customHeight="1" x14ac:dyDescent="0.2">
      <c r="C477" s="198"/>
    </row>
    <row r="478" spans="3:3" ht="15.75" customHeight="1" x14ac:dyDescent="0.2">
      <c r="C478" s="198"/>
    </row>
    <row r="479" spans="3:3" ht="15.75" customHeight="1" x14ac:dyDescent="0.2">
      <c r="C479" s="198"/>
    </row>
    <row r="480" spans="3:3" ht="15.75" customHeight="1" x14ac:dyDescent="0.2">
      <c r="C480" s="198"/>
    </row>
    <row r="481" spans="3:3" ht="15.75" customHeight="1" x14ac:dyDescent="0.2">
      <c r="C481" s="198"/>
    </row>
    <row r="482" spans="3:3" ht="15.75" customHeight="1" x14ac:dyDescent="0.2">
      <c r="C482" s="198"/>
    </row>
    <row r="483" spans="3:3" ht="15.75" customHeight="1" x14ac:dyDescent="0.2">
      <c r="C483" s="198"/>
    </row>
    <row r="484" spans="3:3" ht="15.75" customHeight="1" x14ac:dyDescent="0.2">
      <c r="C484" s="198"/>
    </row>
    <row r="485" spans="3:3" ht="15.75" customHeight="1" x14ac:dyDescent="0.2">
      <c r="C485" s="198"/>
    </row>
    <row r="486" spans="3:3" ht="15.75" customHeight="1" x14ac:dyDescent="0.2">
      <c r="C486" s="198"/>
    </row>
    <row r="487" spans="3:3" ht="15.75" customHeight="1" x14ac:dyDescent="0.2">
      <c r="C487" s="198"/>
    </row>
    <row r="488" spans="3:3" ht="15.75" customHeight="1" x14ac:dyDescent="0.2">
      <c r="C488" s="198"/>
    </row>
    <row r="489" spans="3:3" ht="15.75" customHeight="1" x14ac:dyDescent="0.2">
      <c r="C489" s="198"/>
    </row>
    <row r="490" spans="3:3" ht="15.75" customHeight="1" x14ac:dyDescent="0.2">
      <c r="C490" s="198"/>
    </row>
    <row r="491" spans="3:3" ht="15.75" customHeight="1" x14ac:dyDescent="0.2">
      <c r="C491" s="198"/>
    </row>
    <row r="492" spans="3:3" ht="15.75" customHeight="1" x14ac:dyDescent="0.2">
      <c r="C492" s="198"/>
    </row>
    <row r="493" spans="3:3" ht="15.75" customHeight="1" x14ac:dyDescent="0.2">
      <c r="C493" s="198"/>
    </row>
    <row r="494" spans="3:3" ht="15.75" customHeight="1" x14ac:dyDescent="0.2">
      <c r="C494" s="198"/>
    </row>
    <row r="495" spans="3:3" ht="15.75" customHeight="1" x14ac:dyDescent="0.2">
      <c r="C495" s="198"/>
    </row>
    <row r="496" spans="3:3" ht="15.75" customHeight="1" x14ac:dyDescent="0.2">
      <c r="C496" s="198"/>
    </row>
    <row r="497" spans="3:3" ht="15.75" customHeight="1" x14ac:dyDescent="0.2">
      <c r="C497" s="198"/>
    </row>
    <row r="498" spans="3:3" ht="15.75" customHeight="1" x14ac:dyDescent="0.2">
      <c r="C498" s="198"/>
    </row>
    <row r="499" spans="3:3" ht="15.75" customHeight="1" x14ac:dyDescent="0.2">
      <c r="C499" s="198"/>
    </row>
    <row r="500" spans="3:3" ht="15.75" customHeight="1" x14ac:dyDescent="0.2">
      <c r="C500" s="198"/>
    </row>
    <row r="501" spans="3:3" ht="15.75" customHeight="1" x14ac:dyDescent="0.2">
      <c r="C501" s="198"/>
    </row>
    <row r="502" spans="3:3" ht="15.75" customHeight="1" x14ac:dyDescent="0.2">
      <c r="C502" s="198"/>
    </row>
    <row r="503" spans="3:3" ht="15.75" customHeight="1" x14ac:dyDescent="0.2">
      <c r="C503" s="198"/>
    </row>
    <row r="504" spans="3:3" ht="15.75" customHeight="1" x14ac:dyDescent="0.2">
      <c r="C504" s="198"/>
    </row>
    <row r="505" spans="3:3" ht="15.75" customHeight="1" x14ac:dyDescent="0.2">
      <c r="C505" s="198"/>
    </row>
    <row r="506" spans="3:3" ht="15.75" customHeight="1" x14ac:dyDescent="0.2">
      <c r="C506" s="198"/>
    </row>
    <row r="507" spans="3:3" ht="15.75" customHeight="1" x14ac:dyDescent="0.2">
      <c r="C507" s="198"/>
    </row>
    <row r="508" spans="3:3" ht="15.75" customHeight="1" x14ac:dyDescent="0.2">
      <c r="C508" s="198"/>
    </row>
    <row r="509" spans="3:3" ht="15.75" customHeight="1" x14ac:dyDescent="0.2">
      <c r="C509" s="198"/>
    </row>
    <row r="510" spans="3:3" ht="15.75" customHeight="1" x14ac:dyDescent="0.2">
      <c r="C510" s="198"/>
    </row>
    <row r="511" spans="3:3" ht="15.75" customHeight="1" x14ac:dyDescent="0.2">
      <c r="C511" s="198"/>
    </row>
    <row r="512" spans="3:3" ht="15.75" customHeight="1" x14ac:dyDescent="0.2">
      <c r="C512" s="198"/>
    </row>
    <row r="513" spans="3:3" ht="15.75" customHeight="1" x14ac:dyDescent="0.2">
      <c r="C513" s="198"/>
    </row>
    <row r="514" spans="3:3" ht="15.75" customHeight="1" x14ac:dyDescent="0.2">
      <c r="C514" s="198"/>
    </row>
    <row r="515" spans="3:3" ht="15.75" customHeight="1" x14ac:dyDescent="0.2">
      <c r="C515" s="198"/>
    </row>
    <row r="516" spans="3:3" ht="15.75" customHeight="1" x14ac:dyDescent="0.2">
      <c r="C516" s="198"/>
    </row>
    <row r="517" spans="3:3" ht="15.75" customHeight="1" x14ac:dyDescent="0.2">
      <c r="C517" s="198"/>
    </row>
    <row r="518" spans="3:3" ht="15.75" customHeight="1" x14ac:dyDescent="0.2">
      <c r="C518" s="198"/>
    </row>
    <row r="519" spans="3:3" ht="15.75" customHeight="1" x14ac:dyDescent="0.2">
      <c r="C519" s="198"/>
    </row>
    <row r="520" spans="3:3" ht="15.75" customHeight="1" x14ac:dyDescent="0.2">
      <c r="C520" s="198"/>
    </row>
    <row r="521" spans="3:3" ht="15.75" customHeight="1" x14ac:dyDescent="0.2">
      <c r="C521" s="198"/>
    </row>
    <row r="522" spans="3:3" ht="15.75" customHeight="1" x14ac:dyDescent="0.2">
      <c r="C522" s="198"/>
    </row>
    <row r="523" spans="3:3" ht="15.75" customHeight="1" x14ac:dyDescent="0.2">
      <c r="C523" s="198"/>
    </row>
    <row r="524" spans="3:3" ht="15.75" customHeight="1" x14ac:dyDescent="0.2">
      <c r="C524" s="198"/>
    </row>
    <row r="525" spans="3:3" ht="15.75" customHeight="1" x14ac:dyDescent="0.2">
      <c r="C525" s="198"/>
    </row>
    <row r="526" spans="3:3" ht="15.75" customHeight="1" x14ac:dyDescent="0.2">
      <c r="C526" s="198"/>
    </row>
    <row r="527" spans="3:3" ht="15.75" customHeight="1" x14ac:dyDescent="0.2">
      <c r="C527" s="198"/>
    </row>
    <row r="528" spans="3:3" ht="15.75" customHeight="1" x14ac:dyDescent="0.2">
      <c r="C528" s="198"/>
    </row>
    <row r="529" spans="3:3" ht="15.75" customHeight="1" x14ac:dyDescent="0.2">
      <c r="C529" s="198"/>
    </row>
    <row r="530" spans="3:3" ht="15.75" customHeight="1" x14ac:dyDescent="0.2">
      <c r="C530" s="198"/>
    </row>
    <row r="531" spans="3:3" ht="15.75" customHeight="1" x14ac:dyDescent="0.2">
      <c r="C531" s="198"/>
    </row>
    <row r="532" spans="3:3" ht="15.75" customHeight="1" x14ac:dyDescent="0.2">
      <c r="C532" s="198"/>
    </row>
    <row r="533" spans="3:3" ht="15.75" customHeight="1" x14ac:dyDescent="0.2">
      <c r="C533" s="198"/>
    </row>
    <row r="534" spans="3:3" ht="15.75" customHeight="1" x14ac:dyDescent="0.2">
      <c r="C534" s="198"/>
    </row>
    <row r="535" spans="3:3" ht="15.75" customHeight="1" x14ac:dyDescent="0.2">
      <c r="C535" s="198"/>
    </row>
    <row r="536" spans="3:3" ht="15.75" customHeight="1" x14ac:dyDescent="0.2">
      <c r="C536" s="198"/>
    </row>
    <row r="537" spans="3:3" ht="15.75" customHeight="1" x14ac:dyDescent="0.2">
      <c r="C537" s="198"/>
    </row>
    <row r="538" spans="3:3" ht="15.75" customHeight="1" x14ac:dyDescent="0.2">
      <c r="C538" s="198"/>
    </row>
    <row r="539" spans="3:3" ht="15.75" customHeight="1" x14ac:dyDescent="0.2">
      <c r="C539" s="198"/>
    </row>
    <row r="540" spans="3:3" ht="15.75" customHeight="1" x14ac:dyDescent="0.2">
      <c r="C540" s="198"/>
    </row>
    <row r="541" spans="3:3" ht="15.75" customHeight="1" x14ac:dyDescent="0.2">
      <c r="C541" s="198"/>
    </row>
    <row r="542" spans="3:3" ht="15.75" customHeight="1" x14ac:dyDescent="0.2">
      <c r="C542" s="198"/>
    </row>
    <row r="543" spans="3:3" ht="15.75" customHeight="1" x14ac:dyDescent="0.2">
      <c r="C543" s="198"/>
    </row>
    <row r="544" spans="3:3" ht="15.75" customHeight="1" x14ac:dyDescent="0.2">
      <c r="C544" s="198"/>
    </row>
    <row r="545" spans="3:3" ht="15.75" customHeight="1" x14ac:dyDescent="0.2">
      <c r="C545" s="198"/>
    </row>
    <row r="546" spans="3:3" ht="15.75" customHeight="1" x14ac:dyDescent="0.2">
      <c r="C546" s="198"/>
    </row>
    <row r="547" spans="3:3" ht="15.75" customHeight="1" x14ac:dyDescent="0.2">
      <c r="C547" s="198"/>
    </row>
    <row r="548" spans="3:3" ht="15.75" customHeight="1" x14ac:dyDescent="0.2">
      <c r="C548" s="198"/>
    </row>
    <row r="549" spans="3:3" ht="15.75" customHeight="1" x14ac:dyDescent="0.2">
      <c r="C549" s="198"/>
    </row>
    <row r="550" spans="3:3" ht="15.75" customHeight="1" x14ac:dyDescent="0.2">
      <c r="C550" s="198"/>
    </row>
    <row r="551" spans="3:3" ht="15.75" customHeight="1" x14ac:dyDescent="0.2">
      <c r="C551" s="198"/>
    </row>
    <row r="552" spans="3:3" ht="15.75" customHeight="1" x14ac:dyDescent="0.2">
      <c r="C552" s="198"/>
    </row>
    <row r="553" spans="3:3" ht="15.75" customHeight="1" x14ac:dyDescent="0.2">
      <c r="C553" s="198"/>
    </row>
    <row r="554" spans="3:3" ht="15.75" customHeight="1" x14ac:dyDescent="0.2">
      <c r="C554" s="198"/>
    </row>
    <row r="555" spans="3:3" ht="15.75" customHeight="1" x14ac:dyDescent="0.2">
      <c r="C555" s="198"/>
    </row>
    <row r="556" spans="3:3" ht="15.75" customHeight="1" x14ac:dyDescent="0.2">
      <c r="C556" s="198"/>
    </row>
    <row r="557" spans="3:3" ht="15.75" customHeight="1" x14ac:dyDescent="0.2">
      <c r="C557" s="198"/>
    </row>
    <row r="558" spans="3:3" ht="15.75" customHeight="1" x14ac:dyDescent="0.2">
      <c r="C558" s="198"/>
    </row>
    <row r="559" spans="3:3" ht="15.75" customHeight="1" x14ac:dyDescent="0.2">
      <c r="C559" s="198"/>
    </row>
    <row r="560" spans="3:3" ht="15.75" customHeight="1" x14ac:dyDescent="0.2">
      <c r="C560" s="198"/>
    </row>
    <row r="561" spans="3:3" ht="15.75" customHeight="1" x14ac:dyDescent="0.2">
      <c r="C561" s="198"/>
    </row>
    <row r="562" spans="3:3" ht="15.75" customHeight="1" x14ac:dyDescent="0.2">
      <c r="C562" s="198"/>
    </row>
    <row r="563" spans="3:3" ht="15.75" customHeight="1" x14ac:dyDescent="0.2">
      <c r="C563" s="198"/>
    </row>
    <row r="564" spans="3:3" ht="15.75" customHeight="1" x14ac:dyDescent="0.2">
      <c r="C564" s="198"/>
    </row>
    <row r="565" spans="3:3" ht="15.75" customHeight="1" x14ac:dyDescent="0.2">
      <c r="C565" s="198"/>
    </row>
    <row r="566" spans="3:3" ht="15.75" customHeight="1" x14ac:dyDescent="0.2">
      <c r="C566" s="198"/>
    </row>
    <row r="567" spans="3:3" ht="15.75" customHeight="1" x14ac:dyDescent="0.2">
      <c r="C567" s="198"/>
    </row>
    <row r="568" spans="3:3" ht="15.75" customHeight="1" x14ac:dyDescent="0.2">
      <c r="C568" s="198"/>
    </row>
    <row r="569" spans="3:3" ht="15.75" customHeight="1" x14ac:dyDescent="0.2">
      <c r="C569" s="198"/>
    </row>
    <row r="570" spans="3:3" ht="15.75" customHeight="1" x14ac:dyDescent="0.2">
      <c r="C570" s="198"/>
    </row>
    <row r="571" spans="3:3" ht="15.75" customHeight="1" x14ac:dyDescent="0.2">
      <c r="C571" s="198"/>
    </row>
    <row r="572" spans="3:3" ht="15.75" customHeight="1" x14ac:dyDescent="0.2">
      <c r="C572" s="198"/>
    </row>
    <row r="573" spans="3:3" ht="15.75" customHeight="1" x14ac:dyDescent="0.2">
      <c r="C573" s="198"/>
    </row>
    <row r="574" spans="3:3" ht="15.75" customHeight="1" x14ac:dyDescent="0.2">
      <c r="C574" s="198"/>
    </row>
    <row r="575" spans="3:3" ht="15.75" customHeight="1" x14ac:dyDescent="0.2">
      <c r="C575" s="198"/>
    </row>
    <row r="576" spans="3:3" ht="15.75" customHeight="1" x14ac:dyDescent="0.2">
      <c r="C576" s="198"/>
    </row>
    <row r="577" spans="3:3" ht="15.75" customHeight="1" x14ac:dyDescent="0.2">
      <c r="C577" s="198"/>
    </row>
    <row r="578" spans="3:3" ht="15.75" customHeight="1" x14ac:dyDescent="0.2">
      <c r="C578" s="198"/>
    </row>
    <row r="579" spans="3:3" ht="15.75" customHeight="1" x14ac:dyDescent="0.2">
      <c r="C579" s="198"/>
    </row>
    <row r="580" spans="3:3" ht="15.75" customHeight="1" x14ac:dyDescent="0.2">
      <c r="C580" s="198"/>
    </row>
    <row r="581" spans="3:3" ht="15.75" customHeight="1" x14ac:dyDescent="0.2">
      <c r="C581" s="198"/>
    </row>
    <row r="582" spans="3:3" ht="15.75" customHeight="1" x14ac:dyDescent="0.2">
      <c r="C582" s="198"/>
    </row>
    <row r="583" spans="3:3" ht="15.75" customHeight="1" x14ac:dyDescent="0.2">
      <c r="C583" s="198"/>
    </row>
    <row r="584" spans="3:3" ht="15.75" customHeight="1" x14ac:dyDescent="0.2">
      <c r="C584" s="198"/>
    </row>
    <row r="585" spans="3:3" ht="15.75" customHeight="1" x14ac:dyDescent="0.2">
      <c r="C585" s="198"/>
    </row>
    <row r="586" spans="3:3" ht="15.75" customHeight="1" x14ac:dyDescent="0.2">
      <c r="C586" s="198"/>
    </row>
    <row r="587" spans="3:3" ht="15.75" customHeight="1" x14ac:dyDescent="0.2">
      <c r="C587" s="198"/>
    </row>
    <row r="588" spans="3:3" ht="15.75" customHeight="1" x14ac:dyDescent="0.2">
      <c r="C588" s="198"/>
    </row>
    <row r="589" spans="3:3" ht="15.75" customHeight="1" x14ac:dyDescent="0.2">
      <c r="C589" s="198"/>
    </row>
    <row r="590" spans="3:3" ht="15.75" customHeight="1" x14ac:dyDescent="0.2">
      <c r="C590" s="198"/>
    </row>
    <row r="591" spans="3:3" ht="15.75" customHeight="1" x14ac:dyDescent="0.2">
      <c r="C591" s="198"/>
    </row>
    <row r="592" spans="3:3" ht="15.75" customHeight="1" x14ac:dyDescent="0.2">
      <c r="C592" s="198"/>
    </row>
    <row r="593" spans="3:3" ht="15.75" customHeight="1" x14ac:dyDescent="0.2">
      <c r="C593" s="198"/>
    </row>
    <row r="594" spans="3:3" ht="15.75" customHeight="1" x14ac:dyDescent="0.2">
      <c r="C594" s="198"/>
    </row>
    <row r="595" spans="3:3" ht="15.75" customHeight="1" x14ac:dyDescent="0.2">
      <c r="C595" s="198"/>
    </row>
    <row r="596" spans="3:3" ht="15.75" customHeight="1" x14ac:dyDescent="0.2">
      <c r="C596" s="198"/>
    </row>
    <row r="597" spans="3:3" ht="15.75" customHeight="1" x14ac:dyDescent="0.2">
      <c r="C597" s="198"/>
    </row>
    <row r="598" spans="3:3" ht="15.75" customHeight="1" x14ac:dyDescent="0.2">
      <c r="C598" s="198"/>
    </row>
    <row r="599" spans="3:3" ht="15.75" customHeight="1" x14ac:dyDescent="0.2">
      <c r="C599" s="198"/>
    </row>
    <row r="600" spans="3:3" ht="15.75" customHeight="1" x14ac:dyDescent="0.2">
      <c r="C600" s="198"/>
    </row>
    <row r="601" spans="3:3" ht="15.75" customHeight="1" x14ac:dyDescent="0.2">
      <c r="C601" s="198"/>
    </row>
    <row r="602" spans="3:3" ht="15.75" customHeight="1" x14ac:dyDescent="0.2">
      <c r="C602" s="198"/>
    </row>
    <row r="603" spans="3:3" ht="15.75" customHeight="1" x14ac:dyDescent="0.2">
      <c r="C603" s="198"/>
    </row>
    <row r="604" spans="3:3" ht="15.75" customHeight="1" x14ac:dyDescent="0.2">
      <c r="C604" s="198"/>
    </row>
    <row r="605" spans="3:3" ht="15.75" customHeight="1" x14ac:dyDescent="0.2">
      <c r="C605" s="198"/>
    </row>
    <row r="606" spans="3:3" ht="15.75" customHeight="1" x14ac:dyDescent="0.2">
      <c r="C606" s="198"/>
    </row>
    <row r="607" spans="3:3" ht="15.75" customHeight="1" x14ac:dyDescent="0.2">
      <c r="C607" s="198"/>
    </row>
    <row r="608" spans="3:3" ht="15.75" customHeight="1" x14ac:dyDescent="0.2">
      <c r="C608" s="198"/>
    </row>
    <row r="609" spans="3:3" ht="15.75" customHeight="1" x14ac:dyDescent="0.2">
      <c r="C609" s="198"/>
    </row>
    <row r="610" spans="3:3" ht="15.75" customHeight="1" x14ac:dyDescent="0.2">
      <c r="C610" s="198"/>
    </row>
    <row r="611" spans="3:3" ht="15.75" customHeight="1" x14ac:dyDescent="0.2">
      <c r="C611" s="198"/>
    </row>
    <row r="612" spans="3:3" ht="15.75" customHeight="1" x14ac:dyDescent="0.2">
      <c r="C612" s="198"/>
    </row>
    <row r="613" spans="3:3" ht="15.75" customHeight="1" x14ac:dyDescent="0.2">
      <c r="C613" s="198"/>
    </row>
    <row r="614" spans="3:3" ht="15.75" customHeight="1" x14ac:dyDescent="0.2">
      <c r="C614" s="198"/>
    </row>
    <row r="615" spans="3:3" ht="15.75" customHeight="1" x14ac:dyDescent="0.2">
      <c r="C615" s="198"/>
    </row>
    <row r="616" spans="3:3" ht="15.75" customHeight="1" x14ac:dyDescent="0.2">
      <c r="C616" s="198"/>
    </row>
    <row r="617" spans="3:3" ht="15.75" customHeight="1" x14ac:dyDescent="0.2">
      <c r="C617" s="198"/>
    </row>
    <row r="618" spans="3:3" ht="15.75" customHeight="1" x14ac:dyDescent="0.2">
      <c r="C618" s="198"/>
    </row>
    <row r="619" spans="3:3" ht="15.75" customHeight="1" x14ac:dyDescent="0.2">
      <c r="C619" s="198"/>
    </row>
    <row r="620" spans="3:3" ht="15.75" customHeight="1" x14ac:dyDescent="0.2">
      <c r="C620" s="198"/>
    </row>
    <row r="621" spans="3:3" ht="15.75" customHeight="1" x14ac:dyDescent="0.2">
      <c r="C621" s="198"/>
    </row>
    <row r="622" spans="3:3" ht="15.75" customHeight="1" x14ac:dyDescent="0.2">
      <c r="C622" s="198"/>
    </row>
    <row r="623" spans="3:3" ht="15.75" customHeight="1" x14ac:dyDescent="0.2">
      <c r="C623" s="198"/>
    </row>
    <row r="624" spans="3:3" ht="15.75" customHeight="1" x14ac:dyDescent="0.2">
      <c r="C624" s="198"/>
    </row>
    <row r="625" spans="3:3" ht="15.75" customHeight="1" x14ac:dyDescent="0.2">
      <c r="C625" s="198"/>
    </row>
    <row r="626" spans="3:3" ht="15.75" customHeight="1" x14ac:dyDescent="0.2">
      <c r="C626" s="198"/>
    </row>
    <row r="627" spans="3:3" ht="15.75" customHeight="1" x14ac:dyDescent="0.2">
      <c r="C627" s="198"/>
    </row>
    <row r="628" spans="3:3" ht="15.75" customHeight="1" x14ac:dyDescent="0.2">
      <c r="C628" s="198"/>
    </row>
    <row r="629" spans="3:3" ht="15.75" customHeight="1" x14ac:dyDescent="0.2">
      <c r="C629" s="198"/>
    </row>
    <row r="630" spans="3:3" ht="15.75" customHeight="1" x14ac:dyDescent="0.2">
      <c r="C630" s="198"/>
    </row>
    <row r="631" spans="3:3" ht="15.75" customHeight="1" x14ac:dyDescent="0.2">
      <c r="C631" s="198"/>
    </row>
    <row r="632" spans="3:3" ht="15.75" customHeight="1" x14ac:dyDescent="0.2">
      <c r="C632" s="198"/>
    </row>
    <row r="633" spans="3:3" ht="15.75" customHeight="1" x14ac:dyDescent="0.2">
      <c r="C633" s="198"/>
    </row>
    <row r="634" spans="3:3" ht="15.75" customHeight="1" x14ac:dyDescent="0.2">
      <c r="C634" s="198"/>
    </row>
    <row r="635" spans="3:3" ht="15.75" customHeight="1" x14ac:dyDescent="0.2">
      <c r="C635" s="198"/>
    </row>
    <row r="636" spans="3:3" ht="15.75" customHeight="1" x14ac:dyDescent="0.2">
      <c r="C636" s="198"/>
    </row>
    <row r="637" spans="3:3" ht="15.75" customHeight="1" x14ac:dyDescent="0.2">
      <c r="C637" s="198"/>
    </row>
    <row r="638" spans="3:3" ht="15.75" customHeight="1" x14ac:dyDescent="0.2">
      <c r="C638" s="198"/>
    </row>
    <row r="639" spans="3:3" ht="15.75" customHeight="1" x14ac:dyDescent="0.2">
      <c r="C639" s="198"/>
    </row>
    <row r="640" spans="3:3" ht="15.75" customHeight="1" x14ac:dyDescent="0.2">
      <c r="C640" s="198"/>
    </row>
    <row r="641" spans="3:3" ht="15.75" customHeight="1" x14ac:dyDescent="0.2">
      <c r="C641" s="198"/>
    </row>
    <row r="642" spans="3:3" ht="15.75" customHeight="1" x14ac:dyDescent="0.2">
      <c r="C642" s="198"/>
    </row>
    <row r="643" spans="3:3" ht="15.75" customHeight="1" x14ac:dyDescent="0.2">
      <c r="C643" s="198"/>
    </row>
    <row r="644" spans="3:3" ht="15.75" customHeight="1" x14ac:dyDescent="0.2">
      <c r="C644" s="198"/>
    </row>
    <row r="645" spans="3:3" ht="15.75" customHeight="1" x14ac:dyDescent="0.2">
      <c r="C645" s="198"/>
    </row>
    <row r="646" spans="3:3" ht="15.75" customHeight="1" x14ac:dyDescent="0.2">
      <c r="C646" s="198"/>
    </row>
    <row r="647" spans="3:3" ht="15.75" customHeight="1" x14ac:dyDescent="0.2">
      <c r="C647" s="198"/>
    </row>
    <row r="648" spans="3:3" ht="15.75" customHeight="1" x14ac:dyDescent="0.2">
      <c r="C648" s="198"/>
    </row>
    <row r="649" spans="3:3" ht="15.75" customHeight="1" x14ac:dyDescent="0.2">
      <c r="C649" s="198"/>
    </row>
    <row r="650" spans="3:3" ht="15.75" customHeight="1" x14ac:dyDescent="0.2">
      <c r="C650" s="198"/>
    </row>
    <row r="651" spans="3:3" ht="15.75" customHeight="1" x14ac:dyDescent="0.2">
      <c r="C651" s="198"/>
    </row>
    <row r="652" spans="3:3" ht="15.75" customHeight="1" x14ac:dyDescent="0.2">
      <c r="C652" s="198"/>
    </row>
    <row r="653" spans="3:3" ht="15.75" customHeight="1" x14ac:dyDescent="0.2">
      <c r="C653" s="198"/>
    </row>
    <row r="654" spans="3:3" ht="15.75" customHeight="1" x14ac:dyDescent="0.2">
      <c r="C654" s="198"/>
    </row>
    <row r="655" spans="3:3" ht="15.75" customHeight="1" x14ac:dyDescent="0.2">
      <c r="C655" s="198"/>
    </row>
    <row r="656" spans="3:3" ht="15.75" customHeight="1" x14ac:dyDescent="0.2">
      <c r="C656" s="198"/>
    </row>
    <row r="657" spans="3:3" ht="15.75" customHeight="1" x14ac:dyDescent="0.2">
      <c r="C657" s="198"/>
    </row>
    <row r="658" spans="3:3" ht="15.75" customHeight="1" x14ac:dyDescent="0.2">
      <c r="C658" s="198"/>
    </row>
    <row r="659" spans="3:3" ht="15.75" customHeight="1" x14ac:dyDescent="0.2">
      <c r="C659" s="198"/>
    </row>
    <row r="660" spans="3:3" ht="15.75" customHeight="1" x14ac:dyDescent="0.2">
      <c r="C660" s="198"/>
    </row>
    <row r="661" spans="3:3" ht="15.75" customHeight="1" x14ac:dyDescent="0.2">
      <c r="C661" s="198"/>
    </row>
    <row r="662" spans="3:3" ht="15.75" customHeight="1" x14ac:dyDescent="0.2">
      <c r="C662" s="198"/>
    </row>
    <row r="663" spans="3:3" ht="15.75" customHeight="1" x14ac:dyDescent="0.2">
      <c r="C663" s="198"/>
    </row>
    <row r="664" spans="3:3" ht="15.75" customHeight="1" x14ac:dyDescent="0.2">
      <c r="C664" s="198"/>
    </row>
    <row r="665" spans="3:3" ht="15.75" customHeight="1" x14ac:dyDescent="0.2">
      <c r="C665" s="198"/>
    </row>
    <row r="666" spans="3:3" ht="15.75" customHeight="1" x14ac:dyDescent="0.2">
      <c r="C666" s="198"/>
    </row>
    <row r="667" spans="3:3" ht="15.75" customHeight="1" x14ac:dyDescent="0.2">
      <c r="C667" s="198"/>
    </row>
    <row r="668" spans="3:3" ht="15.75" customHeight="1" x14ac:dyDescent="0.2">
      <c r="C668" s="198"/>
    </row>
    <row r="669" spans="3:3" ht="15.75" customHeight="1" x14ac:dyDescent="0.2">
      <c r="C669" s="198"/>
    </row>
    <row r="670" spans="3:3" ht="15.75" customHeight="1" x14ac:dyDescent="0.2">
      <c r="C670" s="198"/>
    </row>
    <row r="671" spans="3:3" ht="15.75" customHeight="1" x14ac:dyDescent="0.2">
      <c r="C671" s="198"/>
    </row>
    <row r="672" spans="3:3" ht="15.75" customHeight="1" x14ac:dyDescent="0.2">
      <c r="C672" s="198"/>
    </row>
    <row r="673" spans="3:3" ht="15.75" customHeight="1" x14ac:dyDescent="0.2">
      <c r="C673" s="198"/>
    </row>
    <row r="674" spans="3:3" ht="15.75" customHeight="1" x14ac:dyDescent="0.2">
      <c r="C674" s="198"/>
    </row>
    <row r="675" spans="3:3" ht="15.75" customHeight="1" x14ac:dyDescent="0.2">
      <c r="C675" s="198"/>
    </row>
    <row r="676" spans="3:3" ht="15.75" customHeight="1" x14ac:dyDescent="0.2">
      <c r="C676" s="198"/>
    </row>
    <row r="677" spans="3:3" ht="15.75" customHeight="1" x14ac:dyDescent="0.2">
      <c r="C677" s="198"/>
    </row>
    <row r="678" spans="3:3" ht="15.75" customHeight="1" x14ac:dyDescent="0.2">
      <c r="C678" s="198"/>
    </row>
    <row r="679" spans="3:3" ht="15.75" customHeight="1" x14ac:dyDescent="0.2">
      <c r="C679" s="198"/>
    </row>
    <row r="680" spans="3:3" ht="15.75" customHeight="1" x14ac:dyDescent="0.2">
      <c r="C680" s="198"/>
    </row>
    <row r="681" spans="3:3" ht="15.75" customHeight="1" x14ac:dyDescent="0.2">
      <c r="C681" s="198"/>
    </row>
    <row r="682" spans="3:3" ht="15.75" customHeight="1" x14ac:dyDescent="0.2">
      <c r="C682" s="198"/>
    </row>
    <row r="683" spans="3:3" ht="15.75" customHeight="1" x14ac:dyDescent="0.2">
      <c r="C683" s="198"/>
    </row>
    <row r="684" spans="3:3" ht="15.75" customHeight="1" x14ac:dyDescent="0.2">
      <c r="C684" s="198"/>
    </row>
    <row r="685" spans="3:3" ht="15.75" customHeight="1" x14ac:dyDescent="0.2">
      <c r="C685" s="198"/>
    </row>
    <row r="686" spans="3:3" ht="15.75" customHeight="1" x14ac:dyDescent="0.2">
      <c r="C686" s="198"/>
    </row>
    <row r="687" spans="3:3" ht="15.75" customHeight="1" x14ac:dyDescent="0.2">
      <c r="C687" s="198"/>
    </row>
    <row r="688" spans="3:3" ht="15.75" customHeight="1" x14ac:dyDescent="0.2">
      <c r="C688" s="198"/>
    </row>
    <row r="689" spans="3:3" ht="15.75" customHeight="1" x14ac:dyDescent="0.2">
      <c r="C689" s="198"/>
    </row>
    <row r="690" spans="3:3" ht="15.75" customHeight="1" x14ac:dyDescent="0.2">
      <c r="C690" s="198"/>
    </row>
    <row r="691" spans="3:3" ht="15.75" customHeight="1" x14ac:dyDescent="0.2">
      <c r="C691" s="198"/>
    </row>
    <row r="692" spans="3:3" ht="15.75" customHeight="1" x14ac:dyDescent="0.2">
      <c r="C692" s="198"/>
    </row>
    <row r="693" spans="3:3" ht="15.75" customHeight="1" x14ac:dyDescent="0.2">
      <c r="C693" s="198"/>
    </row>
    <row r="694" spans="3:3" ht="15.75" customHeight="1" x14ac:dyDescent="0.2">
      <c r="C694" s="198"/>
    </row>
    <row r="695" spans="3:3" ht="15.75" customHeight="1" x14ac:dyDescent="0.2">
      <c r="C695" s="198"/>
    </row>
    <row r="696" spans="3:3" ht="15.75" customHeight="1" x14ac:dyDescent="0.2">
      <c r="C696" s="198"/>
    </row>
    <row r="697" spans="3:3" ht="15.75" customHeight="1" x14ac:dyDescent="0.2">
      <c r="C697" s="198"/>
    </row>
    <row r="698" spans="3:3" ht="15.75" customHeight="1" x14ac:dyDescent="0.2">
      <c r="C698" s="198"/>
    </row>
    <row r="699" spans="3:3" ht="15.75" customHeight="1" x14ac:dyDescent="0.2">
      <c r="C699" s="198"/>
    </row>
    <row r="700" spans="3:3" ht="15.75" customHeight="1" x14ac:dyDescent="0.2">
      <c r="C700" s="198"/>
    </row>
    <row r="701" spans="3:3" ht="15.75" customHeight="1" x14ac:dyDescent="0.2">
      <c r="C701" s="198"/>
    </row>
    <row r="702" spans="3:3" ht="15.75" customHeight="1" x14ac:dyDescent="0.2">
      <c r="C702" s="198"/>
    </row>
    <row r="703" spans="3:3" ht="15.75" customHeight="1" x14ac:dyDescent="0.2">
      <c r="C703" s="198"/>
    </row>
    <row r="704" spans="3:3" ht="15.75" customHeight="1" x14ac:dyDescent="0.2">
      <c r="C704" s="198"/>
    </row>
    <row r="705" spans="3:3" ht="15.75" customHeight="1" x14ac:dyDescent="0.2">
      <c r="C705" s="198"/>
    </row>
    <row r="706" spans="3:3" ht="15.75" customHeight="1" x14ac:dyDescent="0.2">
      <c r="C706" s="198"/>
    </row>
    <row r="707" spans="3:3" ht="15.75" customHeight="1" x14ac:dyDescent="0.2">
      <c r="C707" s="198"/>
    </row>
    <row r="708" spans="3:3" ht="15.75" customHeight="1" x14ac:dyDescent="0.2">
      <c r="C708" s="198"/>
    </row>
    <row r="709" spans="3:3" ht="15.75" customHeight="1" x14ac:dyDescent="0.2">
      <c r="C709" s="198"/>
    </row>
    <row r="710" spans="3:3" ht="15.75" customHeight="1" x14ac:dyDescent="0.2">
      <c r="C710" s="198"/>
    </row>
    <row r="711" spans="3:3" ht="15.75" customHeight="1" x14ac:dyDescent="0.2">
      <c r="C711" s="198"/>
    </row>
    <row r="712" spans="3:3" ht="15.75" customHeight="1" x14ac:dyDescent="0.2">
      <c r="C712" s="198"/>
    </row>
    <row r="713" spans="3:3" ht="15.75" customHeight="1" x14ac:dyDescent="0.2">
      <c r="C713" s="198"/>
    </row>
    <row r="714" spans="3:3" ht="15.75" customHeight="1" x14ac:dyDescent="0.2">
      <c r="C714" s="198"/>
    </row>
    <row r="715" spans="3:3" ht="15.75" customHeight="1" x14ac:dyDescent="0.2">
      <c r="C715" s="198"/>
    </row>
    <row r="716" spans="3:3" ht="15.75" customHeight="1" x14ac:dyDescent="0.2">
      <c r="C716" s="198"/>
    </row>
    <row r="717" spans="3:3" ht="15.75" customHeight="1" x14ac:dyDescent="0.2">
      <c r="C717" s="198"/>
    </row>
    <row r="718" spans="3:3" ht="15.75" customHeight="1" x14ac:dyDescent="0.2">
      <c r="C718" s="198"/>
    </row>
    <row r="719" spans="3:3" ht="15.75" customHeight="1" x14ac:dyDescent="0.2">
      <c r="C719" s="198"/>
    </row>
    <row r="720" spans="3:3" ht="15.75" customHeight="1" x14ac:dyDescent="0.2">
      <c r="C720" s="198"/>
    </row>
    <row r="721" spans="3:3" ht="15.75" customHeight="1" x14ac:dyDescent="0.2">
      <c r="C721" s="198"/>
    </row>
    <row r="722" spans="3:3" ht="15.75" customHeight="1" x14ac:dyDescent="0.2">
      <c r="C722" s="198"/>
    </row>
    <row r="723" spans="3:3" ht="15.75" customHeight="1" x14ac:dyDescent="0.2">
      <c r="C723" s="198"/>
    </row>
    <row r="724" spans="3:3" ht="15.75" customHeight="1" x14ac:dyDescent="0.2">
      <c r="C724" s="198"/>
    </row>
    <row r="725" spans="3:3" ht="15.75" customHeight="1" x14ac:dyDescent="0.2">
      <c r="C725" s="198"/>
    </row>
    <row r="726" spans="3:3" ht="15.75" customHeight="1" x14ac:dyDescent="0.2">
      <c r="C726" s="198"/>
    </row>
    <row r="727" spans="3:3" ht="15.75" customHeight="1" x14ac:dyDescent="0.2">
      <c r="C727" s="198"/>
    </row>
    <row r="728" spans="3:3" ht="15.75" customHeight="1" x14ac:dyDescent="0.2">
      <c r="C728" s="198"/>
    </row>
    <row r="729" spans="3:3" ht="15.75" customHeight="1" x14ac:dyDescent="0.2">
      <c r="C729" s="198"/>
    </row>
    <row r="730" spans="3:3" ht="15.75" customHeight="1" x14ac:dyDescent="0.2">
      <c r="C730" s="198"/>
    </row>
    <row r="731" spans="3:3" ht="15.75" customHeight="1" x14ac:dyDescent="0.2">
      <c r="C731" s="198"/>
    </row>
    <row r="732" spans="3:3" ht="15.75" customHeight="1" x14ac:dyDescent="0.2">
      <c r="C732" s="198"/>
    </row>
    <row r="733" spans="3:3" ht="15.75" customHeight="1" x14ac:dyDescent="0.2">
      <c r="C733" s="198"/>
    </row>
    <row r="734" spans="3:3" ht="15.75" customHeight="1" x14ac:dyDescent="0.2">
      <c r="C734" s="198"/>
    </row>
    <row r="735" spans="3:3" ht="15.75" customHeight="1" x14ac:dyDescent="0.2">
      <c r="C735" s="198"/>
    </row>
    <row r="736" spans="3:3" ht="15.75" customHeight="1" x14ac:dyDescent="0.2">
      <c r="C736" s="198"/>
    </row>
    <row r="737" spans="3:3" ht="15.75" customHeight="1" x14ac:dyDescent="0.2">
      <c r="C737" s="198"/>
    </row>
    <row r="738" spans="3:3" ht="15.75" customHeight="1" x14ac:dyDescent="0.2">
      <c r="C738" s="198"/>
    </row>
    <row r="739" spans="3:3" ht="15.75" customHeight="1" x14ac:dyDescent="0.2">
      <c r="C739" s="198"/>
    </row>
    <row r="740" spans="3:3" ht="15.75" customHeight="1" x14ac:dyDescent="0.2">
      <c r="C740" s="198"/>
    </row>
    <row r="741" spans="3:3" ht="15.75" customHeight="1" x14ac:dyDescent="0.2">
      <c r="C741" s="198"/>
    </row>
    <row r="742" spans="3:3" ht="15.75" customHeight="1" x14ac:dyDescent="0.2">
      <c r="C742" s="198"/>
    </row>
    <row r="743" spans="3:3" ht="15.75" customHeight="1" x14ac:dyDescent="0.2">
      <c r="C743" s="198"/>
    </row>
    <row r="744" spans="3:3" ht="15.75" customHeight="1" x14ac:dyDescent="0.2">
      <c r="C744" s="198"/>
    </row>
    <row r="745" spans="3:3" ht="15.75" customHeight="1" x14ac:dyDescent="0.2">
      <c r="C745" s="198"/>
    </row>
    <row r="746" spans="3:3" ht="15.75" customHeight="1" x14ac:dyDescent="0.2">
      <c r="C746" s="198"/>
    </row>
    <row r="747" spans="3:3" ht="15.75" customHeight="1" x14ac:dyDescent="0.2">
      <c r="C747" s="198"/>
    </row>
    <row r="748" spans="3:3" ht="15.75" customHeight="1" x14ac:dyDescent="0.2">
      <c r="C748" s="198"/>
    </row>
    <row r="749" spans="3:3" ht="15.75" customHeight="1" x14ac:dyDescent="0.2">
      <c r="C749" s="198"/>
    </row>
    <row r="750" spans="3:3" ht="15.75" customHeight="1" x14ac:dyDescent="0.2">
      <c r="C750" s="198"/>
    </row>
    <row r="751" spans="3:3" ht="15.75" customHeight="1" x14ac:dyDescent="0.2">
      <c r="C751" s="198"/>
    </row>
    <row r="752" spans="3:3" ht="15.75" customHeight="1" x14ac:dyDescent="0.2">
      <c r="C752" s="198"/>
    </row>
    <row r="753" spans="3:3" ht="15.75" customHeight="1" x14ac:dyDescent="0.2">
      <c r="C753" s="198"/>
    </row>
    <row r="754" spans="3:3" ht="15.75" customHeight="1" x14ac:dyDescent="0.2">
      <c r="C754" s="198"/>
    </row>
    <row r="755" spans="3:3" ht="15.75" customHeight="1" x14ac:dyDescent="0.2">
      <c r="C755" s="198"/>
    </row>
    <row r="756" spans="3:3" ht="15.75" customHeight="1" x14ac:dyDescent="0.2">
      <c r="C756" s="198"/>
    </row>
    <row r="757" spans="3:3" ht="15.75" customHeight="1" x14ac:dyDescent="0.2">
      <c r="C757" s="198"/>
    </row>
    <row r="758" spans="3:3" ht="15.75" customHeight="1" x14ac:dyDescent="0.2">
      <c r="C758" s="198"/>
    </row>
    <row r="759" spans="3:3" ht="15.75" customHeight="1" x14ac:dyDescent="0.2">
      <c r="C759" s="198"/>
    </row>
    <row r="760" spans="3:3" ht="15.75" customHeight="1" x14ac:dyDescent="0.2">
      <c r="C760" s="198"/>
    </row>
    <row r="761" spans="3:3" ht="15.75" customHeight="1" x14ac:dyDescent="0.2">
      <c r="C761" s="198"/>
    </row>
    <row r="762" spans="3:3" ht="15.75" customHeight="1" x14ac:dyDescent="0.2">
      <c r="C762" s="198"/>
    </row>
    <row r="763" spans="3:3" ht="15.75" customHeight="1" x14ac:dyDescent="0.2">
      <c r="C763" s="198"/>
    </row>
    <row r="764" spans="3:3" ht="15.75" customHeight="1" x14ac:dyDescent="0.2">
      <c r="C764" s="198"/>
    </row>
    <row r="765" spans="3:3" ht="15.75" customHeight="1" x14ac:dyDescent="0.2">
      <c r="C765" s="198"/>
    </row>
    <row r="766" spans="3:3" ht="15.75" customHeight="1" x14ac:dyDescent="0.2">
      <c r="C766" s="198"/>
    </row>
    <row r="767" spans="3:3" ht="15.75" customHeight="1" x14ac:dyDescent="0.2">
      <c r="C767" s="198"/>
    </row>
    <row r="768" spans="3:3" ht="15.75" customHeight="1" x14ac:dyDescent="0.2">
      <c r="C768" s="198"/>
    </row>
    <row r="769" spans="3:3" ht="15.75" customHeight="1" x14ac:dyDescent="0.2">
      <c r="C769" s="198"/>
    </row>
    <row r="770" spans="3:3" ht="15.75" customHeight="1" x14ac:dyDescent="0.2">
      <c r="C770" s="198"/>
    </row>
    <row r="771" spans="3:3" ht="15.75" customHeight="1" x14ac:dyDescent="0.2">
      <c r="C771" s="198"/>
    </row>
    <row r="772" spans="3:3" ht="15.75" customHeight="1" x14ac:dyDescent="0.2">
      <c r="C772" s="198"/>
    </row>
    <row r="773" spans="3:3" ht="15.75" customHeight="1" x14ac:dyDescent="0.2">
      <c r="C773" s="198"/>
    </row>
    <row r="774" spans="3:3" ht="15.75" customHeight="1" x14ac:dyDescent="0.2">
      <c r="C774" s="198"/>
    </row>
    <row r="775" spans="3:3" ht="15.75" customHeight="1" x14ac:dyDescent="0.2">
      <c r="C775" s="198"/>
    </row>
    <row r="776" spans="3:3" ht="15.75" customHeight="1" x14ac:dyDescent="0.2">
      <c r="C776" s="198"/>
    </row>
    <row r="777" spans="3:3" ht="15.75" customHeight="1" x14ac:dyDescent="0.2">
      <c r="C777" s="198"/>
    </row>
    <row r="778" spans="3:3" ht="15.75" customHeight="1" x14ac:dyDescent="0.2">
      <c r="C778" s="198"/>
    </row>
    <row r="779" spans="3:3" ht="15.75" customHeight="1" x14ac:dyDescent="0.2">
      <c r="C779" s="198"/>
    </row>
    <row r="780" spans="3:3" ht="15.75" customHeight="1" x14ac:dyDescent="0.2">
      <c r="C780" s="198"/>
    </row>
    <row r="781" spans="3:3" ht="15.75" customHeight="1" x14ac:dyDescent="0.2">
      <c r="C781" s="198"/>
    </row>
    <row r="782" spans="3:3" ht="15.75" customHeight="1" x14ac:dyDescent="0.2">
      <c r="C782" s="198"/>
    </row>
    <row r="783" spans="3:3" ht="15.75" customHeight="1" x14ac:dyDescent="0.2">
      <c r="C783" s="198"/>
    </row>
    <row r="784" spans="3:3" ht="15.75" customHeight="1" x14ac:dyDescent="0.2">
      <c r="C784" s="198"/>
    </row>
    <row r="785" spans="3:3" ht="15.75" customHeight="1" x14ac:dyDescent="0.2">
      <c r="C785" s="198"/>
    </row>
    <row r="786" spans="3:3" ht="15.75" customHeight="1" x14ac:dyDescent="0.2">
      <c r="C786" s="198"/>
    </row>
    <row r="787" spans="3:3" ht="15.75" customHeight="1" x14ac:dyDescent="0.2">
      <c r="C787" s="198"/>
    </row>
    <row r="788" spans="3:3" ht="15.75" customHeight="1" x14ac:dyDescent="0.2">
      <c r="C788" s="198"/>
    </row>
    <row r="789" spans="3:3" ht="15.75" customHeight="1" x14ac:dyDescent="0.2">
      <c r="C789" s="198"/>
    </row>
    <row r="790" spans="3:3" ht="15.75" customHeight="1" x14ac:dyDescent="0.2">
      <c r="C790" s="198"/>
    </row>
    <row r="791" spans="3:3" ht="15.75" customHeight="1" x14ac:dyDescent="0.2">
      <c r="C791" s="198"/>
    </row>
    <row r="792" spans="3:3" ht="15.75" customHeight="1" x14ac:dyDescent="0.2">
      <c r="C792" s="198"/>
    </row>
    <row r="793" spans="3:3" ht="15.75" customHeight="1" x14ac:dyDescent="0.2">
      <c r="C793" s="198"/>
    </row>
    <row r="794" spans="3:3" ht="15.75" customHeight="1" x14ac:dyDescent="0.2">
      <c r="C794" s="198"/>
    </row>
    <row r="795" spans="3:3" ht="15.75" customHeight="1" x14ac:dyDescent="0.2">
      <c r="C795" s="198"/>
    </row>
    <row r="796" spans="3:3" ht="15.75" customHeight="1" x14ac:dyDescent="0.2">
      <c r="C796" s="198"/>
    </row>
    <row r="797" spans="3:3" ht="15.75" customHeight="1" x14ac:dyDescent="0.2">
      <c r="C797" s="198"/>
    </row>
    <row r="798" spans="3:3" ht="15.75" customHeight="1" x14ac:dyDescent="0.2">
      <c r="C798" s="198"/>
    </row>
    <row r="799" spans="3:3" ht="15.75" customHeight="1" x14ac:dyDescent="0.2">
      <c r="C799" s="198"/>
    </row>
    <row r="800" spans="3:3" ht="15.75" customHeight="1" x14ac:dyDescent="0.2">
      <c r="C800" s="198"/>
    </row>
    <row r="801" spans="3:3" ht="15.75" customHeight="1" x14ac:dyDescent="0.2">
      <c r="C801" s="198"/>
    </row>
    <row r="802" spans="3:3" ht="15.75" customHeight="1" x14ac:dyDescent="0.2">
      <c r="C802" s="198"/>
    </row>
    <row r="803" spans="3:3" ht="15.75" customHeight="1" x14ac:dyDescent="0.2">
      <c r="C803" s="198"/>
    </row>
    <row r="804" spans="3:3" ht="15.75" customHeight="1" x14ac:dyDescent="0.2">
      <c r="C804" s="198"/>
    </row>
    <row r="805" spans="3:3" ht="15.75" customHeight="1" x14ac:dyDescent="0.2">
      <c r="C805" s="198"/>
    </row>
    <row r="806" spans="3:3" ht="15.75" customHeight="1" x14ac:dyDescent="0.2">
      <c r="C806" s="198"/>
    </row>
    <row r="807" spans="3:3" ht="15.75" customHeight="1" x14ac:dyDescent="0.2">
      <c r="C807" s="198"/>
    </row>
    <row r="808" spans="3:3" ht="15.75" customHeight="1" x14ac:dyDescent="0.2">
      <c r="C808" s="198"/>
    </row>
    <row r="809" spans="3:3" ht="15.75" customHeight="1" x14ac:dyDescent="0.2">
      <c r="C809" s="198"/>
    </row>
    <row r="810" spans="3:3" ht="15.75" customHeight="1" x14ac:dyDescent="0.2">
      <c r="C810" s="198"/>
    </row>
    <row r="811" spans="3:3" ht="15.75" customHeight="1" x14ac:dyDescent="0.2">
      <c r="C811" s="198"/>
    </row>
    <row r="812" spans="3:3" ht="15.75" customHeight="1" x14ac:dyDescent="0.2">
      <c r="C812" s="198"/>
    </row>
    <row r="813" spans="3:3" ht="15.75" customHeight="1" x14ac:dyDescent="0.2">
      <c r="C813" s="198"/>
    </row>
    <row r="814" spans="3:3" ht="15.75" customHeight="1" x14ac:dyDescent="0.2">
      <c r="C814" s="198"/>
    </row>
    <row r="815" spans="3:3" ht="15.75" customHeight="1" x14ac:dyDescent="0.2">
      <c r="C815" s="198"/>
    </row>
    <row r="816" spans="3:3" ht="15.75" customHeight="1" x14ac:dyDescent="0.2">
      <c r="C816" s="198"/>
    </row>
    <row r="817" spans="3:3" ht="15.75" customHeight="1" x14ac:dyDescent="0.2">
      <c r="C817" s="198"/>
    </row>
    <row r="818" spans="3:3" ht="15.75" customHeight="1" x14ac:dyDescent="0.2">
      <c r="C818" s="198"/>
    </row>
    <row r="819" spans="3:3" ht="15.75" customHeight="1" x14ac:dyDescent="0.2">
      <c r="C819" s="198"/>
    </row>
    <row r="820" spans="3:3" ht="15.75" customHeight="1" x14ac:dyDescent="0.2">
      <c r="C820" s="198"/>
    </row>
    <row r="821" spans="3:3" ht="15.75" customHeight="1" x14ac:dyDescent="0.2">
      <c r="C821" s="198"/>
    </row>
    <row r="822" spans="3:3" ht="15.75" customHeight="1" x14ac:dyDescent="0.2">
      <c r="C822" s="198"/>
    </row>
    <row r="823" spans="3:3" ht="15.75" customHeight="1" x14ac:dyDescent="0.2">
      <c r="C823" s="198"/>
    </row>
    <row r="824" spans="3:3" ht="15.75" customHeight="1" x14ac:dyDescent="0.2">
      <c r="C824" s="198"/>
    </row>
    <row r="825" spans="3:3" ht="15.75" customHeight="1" x14ac:dyDescent="0.2">
      <c r="C825" s="198"/>
    </row>
    <row r="826" spans="3:3" ht="15.75" customHeight="1" x14ac:dyDescent="0.2">
      <c r="C826" s="198"/>
    </row>
    <row r="827" spans="3:3" ht="15.75" customHeight="1" x14ac:dyDescent="0.2">
      <c r="C827" s="198"/>
    </row>
    <row r="828" spans="3:3" ht="15.75" customHeight="1" x14ac:dyDescent="0.2">
      <c r="C828" s="198"/>
    </row>
    <row r="829" spans="3:3" ht="15.75" customHeight="1" x14ac:dyDescent="0.2">
      <c r="C829" s="198"/>
    </row>
    <row r="830" spans="3:3" ht="15.75" customHeight="1" x14ac:dyDescent="0.2">
      <c r="C830" s="198"/>
    </row>
    <row r="831" spans="3:3" ht="15.75" customHeight="1" x14ac:dyDescent="0.2">
      <c r="C831" s="198"/>
    </row>
    <row r="832" spans="3:3" ht="15.75" customHeight="1" x14ac:dyDescent="0.2">
      <c r="C832" s="198"/>
    </row>
    <row r="833" spans="3:3" ht="15.75" customHeight="1" x14ac:dyDescent="0.2">
      <c r="C833" s="198"/>
    </row>
    <row r="834" spans="3:3" ht="15.75" customHeight="1" x14ac:dyDescent="0.2">
      <c r="C834" s="198"/>
    </row>
    <row r="835" spans="3:3" ht="15.75" customHeight="1" x14ac:dyDescent="0.2">
      <c r="C835" s="198"/>
    </row>
    <row r="836" spans="3:3" ht="15.75" customHeight="1" x14ac:dyDescent="0.2">
      <c r="C836" s="198"/>
    </row>
    <row r="837" spans="3:3" ht="15.75" customHeight="1" x14ac:dyDescent="0.2">
      <c r="C837" s="198"/>
    </row>
    <row r="838" spans="3:3" ht="15.75" customHeight="1" x14ac:dyDescent="0.2">
      <c r="C838" s="198"/>
    </row>
    <row r="839" spans="3:3" ht="15.75" customHeight="1" x14ac:dyDescent="0.2">
      <c r="C839" s="198"/>
    </row>
    <row r="840" spans="3:3" ht="15.75" customHeight="1" x14ac:dyDescent="0.2">
      <c r="C840" s="198"/>
    </row>
    <row r="841" spans="3:3" ht="15.75" customHeight="1" x14ac:dyDescent="0.2">
      <c r="C841" s="198"/>
    </row>
    <row r="842" spans="3:3" ht="15.75" customHeight="1" x14ac:dyDescent="0.2">
      <c r="C842" s="198"/>
    </row>
    <row r="843" spans="3:3" ht="15.75" customHeight="1" x14ac:dyDescent="0.2">
      <c r="C843" s="198"/>
    </row>
    <row r="844" spans="3:3" ht="15.75" customHeight="1" x14ac:dyDescent="0.2">
      <c r="C844" s="198"/>
    </row>
    <row r="845" spans="3:3" ht="15.75" customHeight="1" x14ac:dyDescent="0.2">
      <c r="C845" s="198"/>
    </row>
    <row r="846" spans="3:3" ht="15.75" customHeight="1" x14ac:dyDescent="0.2">
      <c r="C846" s="198"/>
    </row>
    <row r="847" spans="3:3" ht="15.75" customHeight="1" x14ac:dyDescent="0.2">
      <c r="C847" s="198"/>
    </row>
    <row r="848" spans="3:3" ht="15.75" customHeight="1" x14ac:dyDescent="0.2">
      <c r="C848" s="198"/>
    </row>
    <row r="849" spans="3:3" ht="15.75" customHeight="1" x14ac:dyDescent="0.2">
      <c r="C849" s="198"/>
    </row>
    <row r="850" spans="3:3" ht="15.75" customHeight="1" x14ac:dyDescent="0.2">
      <c r="C850" s="198"/>
    </row>
    <row r="851" spans="3:3" ht="15.75" customHeight="1" x14ac:dyDescent="0.2">
      <c r="C851" s="198"/>
    </row>
    <row r="852" spans="3:3" ht="15.75" customHeight="1" x14ac:dyDescent="0.2">
      <c r="C852" s="198"/>
    </row>
    <row r="853" spans="3:3" ht="15.75" customHeight="1" x14ac:dyDescent="0.2">
      <c r="C853" s="198"/>
    </row>
    <row r="854" spans="3:3" ht="15.75" customHeight="1" x14ac:dyDescent="0.2">
      <c r="C854" s="198"/>
    </row>
    <row r="855" spans="3:3" ht="15.75" customHeight="1" x14ac:dyDescent="0.2">
      <c r="C855" s="198"/>
    </row>
    <row r="856" spans="3:3" ht="15.75" customHeight="1" x14ac:dyDescent="0.2">
      <c r="C856" s="198"/>
    </row>
    <row r="857" spans="3:3" ht="15.75" customHeight="1" x14ac:dyDescent="0.2">
      <c r="C857" s="198"/>
    </row>
    <row r="858" spans="3:3" ht="15.75" customHeight="1" x14ac:dyDescent="0.2">
      <c r="C858" s="198"/>
    </row>
    <row r="859" spans="3:3" ht="15.75" customHeight="1" x14ac:dyDescent="0.2">
      <c r="C859" s="198"/>
    </row>
    <row r="860" spans="3:3" ht="15.75" customHeight="1" x14ac:dyDescent="0.2">
      <c r="C860" s="198"/>
    </row>
    <row r="861" spans="3:3" ht="15.75" customHeight="1" x14ac:dyDescent="0.2">
      <c r="C861" s="198"/>
    </row>
    <row r="862" spans="3:3" ht="15.75" customHeight="1" x14ac:dyDescent="0.2">
      <c r="C862" s="198"/>
    </row>
    <row r="863" spans="3:3" ht="15.75" customHeight="1" x14ac:dyDescent="0.2">
      <c r="C863" s="198"/>
    </row>
    <row r="864" spans="3:3" ht="15.75" customHeight="1" x14ac:dyDescent="0.2">
      <c r="C864" s="198"/>
    </row>
    <row r="865" spans="3:3" ht="15.75" customHeight="1" x14ac:dyDescent="0.2">
      <c r="C865" s="198"/>
    </row>
    <row r="866" spans="3:3" ht="15.75" customHeight="1" x14ac:dyDescent="0.2">
      <c r="C866" s="198"/>
    </row>
    <row r="867" spans="3:3" ht="15.75" customHeight="1" x14ac:dyDescent="0.2">
      <c r="C867" s="198"/>
    </row>
    <row r="868" spans="3:3" ht="15.75" customHeight="1" x14ac:dyDescent="0.2">
      <c r="C868" s="198"/>
    </row>
    <row r="869" spans="3:3" ht="15.75" customHeight="1" x14ac:dyDescent="0.2">
      <c r="C869" s="198"/>
    </row>
    <row r="870" spans="3:3" ht="15.75" customHeight="1" x14ac:dyDescent="0.2">
      <c r="C870" s="198"/>
    </row>
    <row r="871" spans="3:3" ht="15.75" customHeight="1" x14ac:dyDescent="0.2">
      <c r="C871" s="198"/>
    </row>
    <row r="872" spans="3:3" ht="15.75" customHeight="1" x14ac:dyDescent="0.2">
      <c r="C872" s="198"/>
    </row>
    <row r="873" spans="3:3" ht="15.75" customHeight="1" x14ac:dyDescent="0.2">
      <c r="C873" s="198"/>
    </row>
    <row r="874" spans="3:3" ht="15.75" customHeight="1" x14ac:dyDescent="0.2">
      <c r="C874" s="198"/>
    </row>
    <row r="875" spans="3:3" ht="15.75" customHeight="1" x14ac:dyDescent="0.2">
      <c r="C875" s="198"/>
    </row>
    <row r="876" spans="3:3" ht="15.75" customHeight="1" x14ac:dyDescent="0.2">
      <c r="C876" s="198"/>
    </row>
    <row r="877" spans="3:3" ht="15.75" customHeight="1" x14ac:dyDescent="0.2">
      <c r="C877" s="198"/>
    </row>
    <row r="878" spans="3:3" ht="15.75" customHeight="1" x14ac:dyDescent="0.2">
      <c r="C878" s="198"/>
    </row>
    <row r="879" spans="3:3" ht="15.75" customHeight="1" x14ac:dyDescent="0.2">
      <c r="C879" s="198"/>
    </row>
    <row r="880" spans="3:3" ht="15.75" customHeight="1" x14ac:dyDescent="0.2">
      <c r="C880" s="198"/>
    </row>
    <row r="881" spans="3:3" ht="15.75" customHeight="1" x14ac:dyDescent="0.2">
      <c r="C881" s="198"/>
    </row>
    <row r="882" spans="3:3" ht="15.75" customHeight="1" x14ac:dyDescent="0.2">
      <c r="C882" s="198"/>
    </row>
    <row r="883" spans="3:3" ht="15.75" customHeight="1" x14ac:dyDescent="0.2">
      <c r="C883" s="198"/>
    </row>
    <row r="884" spans="3:3" ht="15.75" customHeight="1" x14ac:dyDescent="0.2">
      <c r="C884" s="198"/>
    </row>
    <row r="885" spans="3:3" ht="15.75" customHeight="1" x14ac:dyDescent="0.2">
      <c r="C885" s="198"/>
    </row>
    <row r="886" spans="3:3" ht="15.75" customHeight="1" x14ac:dyDescent="0.2">
      <c r="C886" s="198"/>
    </row>
    <row r="887" spans="3:3" ht="15.75" customHeight="1" x14ac:dyDescent="0.2">
      <c r="C887" s="198"/>
    </row>
    <row r="888" spans="3:3" ht="15.75" customHeight="1" x14ac:dyDescent="0.2">
      <c r="C888" s="198"/>
    </row>
    <row r="889" spans="3:3" ht="15.75" customHeight="1" x14ac:dyDescent="0.2">
      <c r="C889" s="198"/>
    </row>
    <row r="890" spans="3:3" ht="15.75" customHeight="1" x14ac:dyDescent="0.2">
      <c r="C890" s="198"/>
    </row>
    <row r="891" spans="3:3" ht="15.75" customHeight="1" x14ac:dyDescent="0.2">
      <c r="C891" s="198"/>
    </row>
    <row r="892" spans="3:3" ht="15.75" customHeight="1" x14ac:dyDescent="0.2">
      <c r="C892" s="198"/>
    </row>
    <row r="893" spans="3:3" ht="15.75" customHeight="1" x14ac:dyDescent="0.2">
      <c r="C893" s="198"/>
    </row>
    <row r="894" spans="3:3" ht="15.75" customHeight="1" x14ac:dyDescent="0.2">
      <c r="C894" s="198"/>
    </row>
    <row r="895" spans="3:3" ht="15.75" customHeight="1" x14ac:dyDescent="0.2">
      <c r="C895" s="198"/>
    </row>
    <row r="896" spans="3:3" ht="15.75" customHeight="1" x14ac:dyDescent="0.2">
      <c r="C896" s="198"/>
    </row>
    <row r="897" spans="3:3" ht="15.75" customHeight="1" x14ac:dyDescent="0.2">
      <c r="C897" s="198"/>
    </row>
    <row r="898" spans="3:3" ht="15.75" customHeight="1" x14ac:dyDescent="0.2">
      <c r="C898" s="198"/>
    </row>
    <row r="899" spans="3:3" ht="15.75" customHeight="1" x14ac:dyDescent="0.2">
      <c r="C899" s="198"/>
    </row>
    <row r="900" spans="3:3" ht="15.75" customHeight="1" x14ac:dyDescent="0.2">
      <c r="C900" s="198"/>
    </row>
    <row r="901" spans="3:3" ht="15.75" customHeight="1" x14ac:dyDescent="0.2">
      <c r="C901" s="198"/>
    </row>
    <row r="902" spans="3:3" ht="15.75" customHeight="1" x14ac:dyDescent="0.2">
      <c r="C902" s="198"/>
    </row>
    <row r="903" spans="3:3" ht="15.75" customHeight="1" x14ac:dyDescent="0.2">
      <c r="C903" s="198"/>
    </row>
    <row r="904" spans="3:3" ht="15.75" customHeight="1" x14ac:dyDescent="0.2">
      <c r="C904" s="198"/>
    </row>
    <row r="905" spans="3:3" ht="15.75" customHeight="1" x14ac:dyDescent="0.2">
      <c r="C905" s="198"/>
    </row>
    <row r="906" spans="3:3" ht="15.75" customHeight="1" x14ac:dyDescent="0.2">
      <c r="C906" s="198"/>
    </row>
    <row r="907" spans="3:3" ht="15.75" customHeight="1" x14ac:dyDescent="0.2">
      <c r="C907" s="198"/>
    </row>
    <row r="908" spans="3:3" ht="15.75" customHeight="1" x14ac:dyDescent="0.2">
      <c r="C908" s="198"/>
    </row>
    <row r="909" spans="3:3" ht="15.75" customHeight="1" x14ac:dyDescent="0.2">
      <c r="C909" s="198"/>
    </row>
    <row r="910" spans="3:3" ht="15.75" customHeight="1" x14ac:dyDescent="0.2">
      <c r="C910" s="198"/>
    </row>
    <row r="911" spans="3:3" ht="15.75" customHeight="1" x14ac:dyDescent="0.2">
      <c r="C911" s="198"/>
    </row>
    <row r="912" spans="3:3" ht="15.75" customHeight="1" x14ac:dyDescent="0.2">
      <c r="C912" s="198"/>
    </row>
    <row r="913" spans="3:3" ht="15.75" customHeight="1" x14ac:dyDescent="0.2">
      <c r="C913" s="198"/>
    </row>
    <row r="914" spans="3:3" ht="15.75" customHeight="1" x14ac:dyDescent="0.2">
      <c r="C914" s="198"/>
    </row>
    <row r="915" spans="3:3" ht="15.75" customHeight="1" x14ac:dyDescent="0.2">
      <c r="C915" s="198"/>
    </row>
    <row r="916" spans="3:3" ht="15.75" customHeight="1" x14ac:dyDescent="0.2">
      <c r="C916" s="198"/>
    </row>
    <row r="917" spans="3:3" ht="15.75" customHeight="1" x14ac:dyDescent="0.2">
      <c r="C917" s="198"/>
    </row>
    <row r="918" spans="3:3" ht="15.75" customHeight="1" x14ac:dyDescent="0.2">
      <c r="C918" s="198"/>
    </row>
    <row r="919" spans="3:3" ht="15.75" customHeight="1" x14ac:dyDescent="0.2">
      <c r="C919" s="198"/>
    </row>
    <row r="920" spans="3:3" ht="15.75" customHeight="1" x14ac:dyDescent="0.2">
      <c r="C920" s="198"/>
    </row>
    <row r="921" spans="3:3" ht="15.75" customHeight="1" x14ac:dyDescent="0.2">
      <c r="C921" s="198"/>
    </row>
    <row r="922" spans="3:3" ht="15.75" customHeight="1" x14ac:dyDescent="0.2">
      <c r="C922" s="198"/>
    </row>
    <row r="923" spans="3:3" ht="15.75" customHeight="1" x14ac:dyDescent="0.2">
      <c r="C923" s="198"/>
    </row>
    <row r="924" spans="3:3" ht="15.75" customHeight="1" x14ac:dyDescent="0.2">
      <c r="C924" s="198"/>
    </row>
    <row r="925" spans="3:3" ht="15.75" customHeight="1" x14ac:dyDescent="0.2">
      <c r="C925" s="198"/>
    </row>
    <row r="926" spans="3:3" ht="15.75" customHeight="1" x14ac:dyDescent="0.2">
      <c r="C926" s="198"/>
    </row>
    <row r="927" spans="3:3" ht="15.75" customHeight="1" x14ac:dyDescent="0.2">
      <c r="C927" s="198"/>
    </row>
    <row r="928" spans="3:3" ht="15.75" customHeight="1" x14ac:dyDescent="0.2">
      <c r="C928" s="198"/>
    </row>
    <row r="929" spans="3:3" ht="15.75" customHeight="1" x14ac:dyDescent="0.2">
      <c r="C929" s="198"/>
    </row>
    <row r="930" spans="3:3" ht="15.75" customHeight="1" x14ac:dyDescent="0.2">
      <c r="C930" s="198"/>
    </row>
    <row r="931" spans="3:3" ht="15.75" customHeight="1" x14ac:dyDescent="0.2">
      <c r="C931" s="198"/>
    </row>
    <row r="932" spans="3:3" ht="15.75" customHeight="1" x14ac:dyDescent="0.2">
      <c r="C932" s="198"/>
    </row>
    <row r="933" spans="3:3" ht="15.75" customHeight="1" x14ac:dyDescent="0.2">
      <c r="C933" s="198"/>
    </row>
    <row r="934" spans="3:3" ht="15.75" customHeight="1" x14ac:dyDescent="0.2">
      <c r="C934" s="198"/>
    </row>
    <row r="935" spans="3:3" ht="15.75" customHeight="1" x14ac:dyDescent="0.2">
      <c r="C935" s="198"/>
    </row>
    <row r="936" spans="3:3" ht="15.75" customHeight="1" x14ac:dyDescent="0.2">
      <c r="C936" s="198"/>
    </row>
    <row r="937" spans="3:3" ht="15.75" customHeight="1" x14ac:dyDescent="0.2">
      <c r="C937" s="198"/>
    </row>
    <row r="938" spans="3:3" ht="15.75" customHeight="1" x14ac:dyDescent="0.2">
      <c r="C938" s="198"/>
    </row>
    <row r="939" spans="3:3" ht="15.75" customHeight="1" x14ac:dyDescent="0.2">
      <c r="C939" s="198"/>
    </row>
    <row r="940" spans="3:3" ht="15.75" customHeight="1" x14ac:dyDescent="0.2">
      <c r="C940" s="198"/>
    </row>
    <row r="941" spans="3:3" ht="15.75" customHeight="1" x14ac:dyDescent="0.2">
      <c r="C941" s="198"/>
    </row>
    <row r="942" spans="3:3" ht="15.75" customHeight="1" x14ac:dyDescent="0.2">
      <c r="C942" s="198"/>
    </row>
    <row r="943" spans="3:3" ht="15.75" customHeight="1" x14ac:dyDescent="0.2">
      <c r="C943" s="198"/>
    </row>
    <row r="944" spans="3:3" ht="15.75" customHeight="1" x14ac:dyDescent="0.2">
      <c r="C944" s="198"/>
    </row>
    <row r="945" spans="3:3" ht="15.75" customHeight="1" x14ac:dyDescent="0.2">
      <c r="C945" s="198"/>
    </row>
    <row r="946" spans="3:3" ht="15.75" customHeight="1" x14ac:dyDescent="0.2">
      <c r="C946" s="198"/>
    </row>
    <row r="947" spans="3:3" ht="15.75" customHeight="1" x14ac:dyDescent="0.2">
      <c r="C947" s="198"/>
    </row>
    <row r="948" spans="3:3" ht="15.75" customHeight="1" x14ac:dyDescent="0.2">
      <c r="C948" s="198"/>
    </row>
    <row r="949" spans="3:3" ht="15.75" customHeight="1" x14ac:dyDescent="0.2">
      <c r="C949" s="198"/>
    </row>
    <row r="950" spans="3:3" ht="15.75" customHeight="1" x14ac:dyDescent="0.2">
      <c r="C950" s="198"/>
    </row>
    <row r="951" spans="3:3" ht="15.75" customHeight="1" x14ac:dyDescent="0.2">
      <c r="C951" s="198"/>
    </row>
    <row r="952" spans="3:3" ht="15.75" customHeight="1" x14ac:dyDescent="0.2">
      <c r="C952" s="198"/>
    </row>
    <row r="953" spans="3:3" ht="15.75" customHeight="1" x14ac:dyDescent="0.2">
      <c r="C953" s="198"/>
    </row>
    <row r="954" spans="3:3" ht="15.75" customHeight="1" x14ac:dyDescent="0.2">
      <c r="C954" s="198"/>
    </row>
    <row r="955" spans="3:3" ht="15.75" customHeight="1" x14ac:dyDescent="0.2">
      <c r="C955" s="198"/>
    </row>
    <row r="956" spans="3:3" ht="15.75" customHeight="1" x14ac:dyDescent="0.2">
      <c r="C956" s="198"/>
    </row>
    <row r="957" spans="3:3" ht="15.75" customHeight="1" x14ac:dyDescent="0.2">
      <c r="C957" s="198"/>
    </row>
    <row r="958" spans="3:3" ht="15.75" customHeight="1" x14ac:dyDescent="0.2">
      <c r="C958" s="198"/>
    </row>
    <row r="959" spans="3:3" ht="15.75" customHeight="1" x14ac:dyDescent="0.2">
      <c r="C959" s="198"/>
    </row>
    <row r="960" spans="3:3" ht="15.75" customHeight="1" x14ac:dyDescent="0.2">
      <c r="C960" s="198"/>
    </row>
    <row r="961" spans="3:3" ht="15.75" customHeight="1" x14ac:dyDescent="0.2">
      <c r="C961" s="198"/>
    </row>
    <row r="962" spans="3:3" ht="15.75" customHeight="1" x14ac:dyDescent="0.2">
      <c r="C962" s="198"/>
    </row>
    <row r="963" spans="3:3" ht="15.75" customHeight="1" x14ac:dyDescent="0.2">
      <c r="C963" s="198"/>
    </row>
    <row r="964" spans="3:3" ht="15.75" customHeight="1" x14ac:dyDescent="0.2">
      <c r="C964" s="198"/>
    </row>
    <row r="965" spans="3:3" ht="15.75" customHeight="1" x14ac:dyDescent="0.2">
      <c r="C965" s="198"/>
    </row>
    <row r="966" spans="3:3" ht="15.75" customHeight="1" x14ac:dyDescent="0.2">
      <c r="C966" s="198"/>
    </row>
    <row r="967" spans="3:3" ht="15.75" customHeight="1" x14ac:dyDescent="0.2">
      <c r="C967" s="198"/>
    </row>
    <row r="968" spans="3:3" ht="15.75" customHeight="1" x14ac:dyDescent="0.2">
      <c r="C968" s="198"/>
    </row>
    <row r="969" spans="3:3" ht="15.75" customHeight="1" x14ac:dyDescent="0.2">
      <c r="C969" s="198"/>
    </row>
    <row r="970" spans="3:3" ht="15.75" customHeight="1" x14ac:dyDescent="0.2">
      <c r="C970" s="198"/>
    </row>
    <row r="971" spans="3:3" ht="15.75" customHeight="1" x14ac:dyDescent="0.2">
      <c r="C971" s="198"/>
    </row>
    <row r="972" spans="3:3" ht="15.75" customHeight="1" x14ac:dyDescent="0.2">
      <c r="C972" s="198"/>
    </row>
    <row r="973" spans="3:3" ht="15.75" customHeight="1" x14ac:dyDescent="0.2">
      <c r="C973" s="198"/>
    </row>
    <row r="974" spans="3:3" ht="15.75" customHeight="1" x14ac:dyDescent="0.2">
      <c r="C974" s="198"/>
    </row>
    <row r="975" spans="3:3" ht="15.75" customHeight="1" x14ac:dyDescent="0.2">
      <c r="C975" s="198"/>
    </row>
    <row r="976" spans="3:3" ht="15.75" customHeight="1" x14ac:dyDescent="0.2">
      <c r="C976" s="198"/>
    </row>
    <row r="977" spans="3:3" ht="15.75" customHeight="1" x14ac:dyDescent="0.2">
      <c r="C977" s="198"/>
    </row>
    <row r="978" spans="3:3" ht="15.75" customHeight="1" x14ac:dyDescent="0.2">
      <c r="C978" s="198"/>
    </row>
    <row r="979" spans="3:3" ht="15.75" customHeight="1" x14ac:dyDescent="0.2">
      <c r="C979" s="198"/>
    </row>
    <row r="980" spans="3:3" ht="15.75" customHeight="1" x14ac:dyDescent="0.2">
      <c r="C980" s="198"/>
    </row>
    <row r="981" spans="3:3" ht="15.75" customHeight="1" x14ac:dyDescent="0.2">
      <c r="C981" s="198"/>
    </row>
    <row r="982" spans="3:3" ht="15.75" customHeight="1" x14ac:dyDescent="0.2">
      <c r="C982" s="198"/>
    </row>
    <row r="983" spans="3:3" ht="15.75" customHeight="1" x14ac:dyDescent="0.2">
      <c r="C983" s="198"/>
    </row>
    <row r="984" spans="3:3" ht="15.75" customHeight="1" x14ac:dyDescent="0.2">
      <c r="C984" s="198"/>
    </row>
    <row r="985" spans="3:3" ht="15.75" customHeight="1" x14ac:dyDescent="0.2">
      <c r="C985" s="198"/>
    </row>
    <row r="986" spans="3:3" ht="15.75" customHeight="1" x14ac:dyDescent="0.2">
      <c r="C986" s="198"/>
    </row>
    <row r="987" spans="3:3" ht="15.75" customHeight="1" x14ac:dyDescent="0.2">
      <c r="C987" s="198"/>
    </row>
    <row r="988" spans="3:3" ht="15.75" customHeight="1" x14ac:dyDescent="0.2">
      <c r="C988" s="198"/>
    </row>
    <row r="989" spans="3:3" ht="15.75" customHeight="1" x14ac:dyDescent="0.2">
      <c r="C989" s="198"/>
    </row>
    <row r="990" spans="3:3" ht="15.75" customHeight="1" x14ac:dyDescent="0.2">
      <c r="C990" s="198"/>
    </row>
    <row r="991" spans="3:3" ht="15.75" customHeight="1" x14ac:dyDescent="0.2">
      <c r="C991" s="198"/>
    </row>
    <row r="992" spans="3:3" ht="15.75" customHeight="1" x14ac:dyDescent="0.2">
      <c r="C992" s="198"/>
    </row>
  </sheetData>
  <mergeCells count="1">
    <mergeCell ref="A1:D1"/>
  </mergeCells>
  <conditionalFormatting sqref="D4:D22 D24:D106 D108">
    <cfRule type="cellIs" dxfId="2" priority="3" operator="lessThan">
      <formula>-0.001</formula>
    </cfRule>
  </conditionalFormatting>
  <conditionalFormatting sqref="D23">
    <cfRule type="cellIs" dxfId="1" priority="2" operator="lessThan">
      <formula>-0.001</formula>
    </cfRule>
  </conditionalFormatting>
  <conditionalFormatting sqref="D107">
    <cfRule type="cellIs" dxfId="0" priority="1" operator="lessThan">
      <formula>-0.001</formula>
    </cfRule>
  </conditionalFormatting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14</vt:i4>
      </vt:variant>
    </vt:vector>
  </HeadingPairs>
  <TitlesOfParts>
    <vt:vector size="24" baseType="lpstr">
      <vt:lpstr>RefStr TC</vt:lpstr>
      <vt:lpstr>RefStr Čistopis</vt:lpstr>
      <vt:lpstr>PR-RAS TC</vt:lpstr>
      <vt:lpstr>PR-RAS Čistopis</vt:lpstr>
      <vt:lpstr>BILANCA TC</vt:lpstr>
      <vt:lpstr>BILANCA Čistopis</vt:lpstr>
      <vt:lpstr>P-VRIO TC</vt:lpstr>
      <vt:lpstr>P-VRIO Čistopis</vt:lpstr>
      <vt:lpstr>OBVEZE TC</vt:lpstr>
      <vt:lpstr>OBVEZE Čistopis</vt:lpstr>
      <vt:lpstr>'BILANCA Čistopis'!Podrucje_ispisa</vt:lpstr>
      <vt:lpstr>'BILANCA TC'!Podrucje_ispisa</vt:lpstr>
      <vt:lpstr>'OBVEZE Čistopis'!Podrucje_ispisa</vt:lpstr>
      <vt:lpstr>'OBVEZE TC'!Podrucje_ispisa</vt:lpstr>
      <vt:lpstr>'PR-RAS Čistopis'!Podrucje_ispisa</vt:lpstr>
      <vt:lpstr>'PR-RAS TC'!Podrucje_ispisa</vt:lpstr>
      <vt:lpstr>'P-VRIO Čistopis'!Podrucje_ispisa</vt:lpstr>
      <vt:lpstr>'P-VRIO TC'!Podrucje_ispisa</vt:lpstr>
      <vt:lpstr>'RefStr Čistopis'!Podrucje_ispisa</vt:lpstr>
      <vt:lpstr>'RefStr TC'!Podrucje_ispisa</vt:lpstr>
      <vt:lpstr>'OBVEZE Čistopis'!Z_20966C26_2FB0_458A_A419_418535DD5D43_.wvu.PrintArea</vt:lpstr>
      <vt:lpstr>'OBVEZE TC'!Z_20966C26_2FB0_458A_A419_418535DD5D43_.wvu.PrintArea</vt:lpstr>
      <vt:lpstr>'OBVEZE Čistopis'!Z_20966C26_2FB0_458A_A419_418535DD5D43_.wvu.PrintTitles</vt:lpstr>
      <vt:lpstr>'OBVEZE TC'!Z_20966C26_2FB0_458A_A419_418535DD5D43_.wvu.PrintTitles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Nesterović</dc:creator>
  <cp:lastModifiedBy>Katarina Nesterović</cp:lastModifiedBy>
  <cp:lastPrinted>2025-03-17T21:37:19Z</cp:lastPrinted>
  <dcterms:created xsi:type="dcterms:W3CDTF">2025-03-14T09:14:08Z</dcterms:created>
  <dcterms:modified xsi:type="dcterms:W3CDTF">2025-03-24T11:34:07Z</dcterms:modified>
</cp:coreProperties>
</file>